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scar\Oscar\CCO\toernooien\20150215\"/>
    </mc:Choice>
  </mc:AlternateContent>
  <bookViews>
    <workbookView xWindow="0" yWindow="0" windowWidth="24000" windowHeight="9885" tabRatio="762"/>
  </bookViews>
  <sheets>
    <sheet name="uitslagen" sheetId="11" r:id="rId1"/>
  </sheets>
  <externalReferences>
    <externalReference r:id="rId2"/>
    <externalReference r:id="rId3"/>
    <externalReference r:id="rId4"/>
  </externalReferences>
  <definedNames>
    <definedName name="_xlnm._FilterDatabase" localSheetId="0" hidden="1">uitslagen!$A$88:$C$227</definedName>
    <definedName name="nr_nivo">[1]deelnemers!#REF!</definedName>
    <definedName name="Seizoen">[2]Inschrijving!$R$2</definedName>
    <definedName name="Trainers_Nivo">[3]Inschrijving!$P$35:$P$38</definedName>
  </definedNames>
  <calcPr calcId="152511"/>
</workbook>
</file>

<file path=xl/calcChain.xml><?xml version="1.0" encoding="utf-8"?>
<calcChain xmlns="http://schemas.openxmlformats.org/spreadsheetml/2006/main">
  <c r="J299" i="11" l="1"/>
  <c r="P46" i="11" l="1"/>
  <c r="O226" i="11" l="1"/>
  <c r="J226" i="11"/>
  <c r="W226" i="11" l="1"/>
  <c r="W227" i="11" s="1"/>
  <c r="O84" i="11" l="1"/>
  <c r="J84" i="11"/>
  <c r="O83" i="11"/>
  <c r="J83" i="11"/>
  <c r="O2" i="11"/>
  <c r="J2" i="11"/>
  <c r="O22" i="11"/>
  <c r="J22" i="11"/>
  <c r="W2" i="11" l="1"/>
  <c r="W3" i="11" s="1"/>
  <c r="W22" i="11"/>
  <c r="W23" i="11" s="1"/>
  <c r="O271" i="11" l="1"/>
  <c r="J271" i="11"/>
  <c r="O289" i="11"/>
  <c r="J289" i="11"/>
  <c r="O277" i="11"/>
  <c r="J277" i="11"/>
  <c r="O279" i="11"/>
  <c r="J279" i="11"/>
  <c r="O297" i="11"/>
  <c r="J297" i="11"/>
  <c r="O287" i="11"/>
  <c r="J287" i="11"/>
  <c r="O285" i="11"/>
  <c r="J285" i="11"/>
  <c r="O299" i="11"/>
  <c r="O295" i="11"/>
  <c r="J295" i="11"/>
  <c r="O283" i="11"/>
  <c r="J283" i="11"/>
  <c r="O275" i="11"/>
  <c r="J275" i="11"/>
  <c r="O293" i="11"/>
  <c r="J293" i="11"/>
  <c r="O267" i="11"/>
  <c r="J267" i="11"/>
  <c r="O291" i="11"/>
  <c r="J291" i="11"/>
  <c r="O269" i="11"/>
  <c r="J269" i="11"/>
  <c r="O281" i="11"/>
  <c r="J281" i="11"/>
  <c r="O273" i="11"/>
  <c r="J273" i="11"/>
  <c r="O241" i="11"/>
  <c r="J241" i="11"/>
  <c r="O244" i="11"/>
  <c r="J244" i="11"/>
  <c r="O262" i="11"/>
  <c r="J262" i="11"/>
  <c r="O247" i="11"/>
  <c r="J247" i="11"/>
  <c r="O259" i="11"/>
  <c r="J259" i="11"/>
  <c r="O250" i="11"/>
  <c r="J250" i="11"/>
  <c r="O253" i="11"/>
  <c r="J253" i="11"/>
  <c r="O238" i="11"/>
  <c r="J238" i="11"/>
  <c r="O256" i="11"/>
  <c r="J256" i="11"/>
  <c r="O230" i="11"/>
  <c r="J230" i="11"/>
  <c r="O234" i="11"/>
  <c r="J234" i="11"/>
  <c r="O232" i="11"/>
  <c r="J232" i="11"/>
  <c r="O224" i="11"/>
  <c r="J224" i="11"/>
  <c r="O218" i="11"/>
  <c r="J218" i="11"/>
  <c r="O222" i="11"/>
  <c r="J222" i="11"/>
  <c r="O220" i="11"/>
  <c r="J220" i="11"/>
  <c r="O204" i="11"/>
  <c r="J204" i="11"/>
  <c r="O201" i="11"/>
  <c r="J201" i="11"/>
  <c r="O207" i="11"/>
  <c r="J207" i="11"/>
  <c r="O213" i="11"/>
  <c r="J213" i="11"/>
  <c r="O210" i="11"/>
  <c r="J210" i="11"/>
  <c r="O191" i="11"/>
  <c r="J191" i="11"/>
  <c r="O190" i="11"/>
  <c r="J190" i="11"/>
  <c r="O194" i="11"/>
  <c r="J194" i="11"/>
  <c r="O193" i="11"/>
  <c r="J193" i="11"/>
  <c r="O179" i="11"/>
  <c r="J179" i="11"/>
  <c r="O178" i="11"/>
  <c r="J178" i="11"/>
  <c r="O185" i="11"/>
  <c r="J185" i="11"/>
  <c r="O184" i="11"/>
  <c r="J184" i="11"/>
  <c r="O167" i="11"/>
  <c r="J167" i="11"/>
  <c r="O166" i="11"/>
  <c r="J166" i="11"/>
  <c r="O161" i="11"/>
  <c r="J161" i="11"/>
  <c r="O160" i="11"/>
  <c r="J160" i="11"/>
  <c r="O164" i="11"/>
  <c r="J164" i="11"/>
  <c r="O163" i="11"/>
  <c r="J163" i="11"/>
  <c r="O170" i="11"/>
  <c r="J170" i="11"/>
  <c r="O169" i="11"/>
  <c r="J169" i="11"/>
  <c r="O188" i="11"/>
  <c r="J188" i="11"/>
  <c r="O187" i="11"/>
  <c r="J187" i="11"/>
  <c r="O182" i="11"/>
  <c r="J182" i="11"/>
  <c r="O181" i="11"/>
  <c r="J181" i="11"/>
  <c r="O173" i="11"/>
  <c r="J173" i="11"/>
  <c r="O172" i="11"/>
  <c r="J172" i="11"/>
  <c r="O158" i="11"/>
  <c r="J158" i="11"/>
  <c r="O157" i="11"/>
  <c r="J157" i="11"/>
  <c r="O197" i="11"/>
  <c r="O196" i="11"/>
  <c r="J196" i="11"/>
  <c r="O176" i="11"/>
  <c r="J176" i="11"/>
  <c r="O175" i="11"/>
  <c r="J175" i="11"/>
  <c r="O134" i="11"/>
  <c r="J134" i="11"/>
  <c r="O152" i="11"/>
  <c r="J152" i="11"/>
  <c r="O140" i="11"/>
  <c r="J140" i="11"/>
  <c r="O146" i="11"/>
  <c r="J146" i="11"/>
  <c r="O131" i="11"/>
  <c r="J131" i="11"/>
  <c r="O125" i="11"/>
  <c r="J125" i="11"/>
  <c r="O128" i="11"/>
  <c r="J128" i="11"/>
  <c r="O143" i="11"/>
  <c r="J143" i="11"/>
  <c r="O149" i="11"/>
  <c r="J149" i="11"/>
  <c r="O137" i="11"/>
  <c r="J137" i="11"/>
  <c r="O107" i="11"/>
  <c r="J107" i="11"/>
  <c r="O113" i="11"/>
  <c r="J113" i="11"/>
  <c r="O103" i="11"/>
  <c r="J103" i="11"/>
  <c r="O121" i="11"/>
  <c r="J121" i="11"/>
  <c r="O109" i="11"/>
  <c r="J109" i="11"/>
  <c r="O115" i="11"/>
  <c r="J115" i="11"/>
  <c r="O95" i="11"/>
  <c r="J95" i="11"/>
  <c r="O97" i="11"/>
  <c r="J97" i="11"/>
  <c r="O111" i="11"/>
  <c r="J111" i="11"/>
  <c r="O99" i="11"/>
  <c r="J99" i="11"/>
  <c r="O119" i="11"/>
  <c r="J119" i="11"/>
  <c r="O101" i="11"/>
  <c r="J101" i="11"/>
  <c r="O117" i="11"/>
  <c r="J117" i="11"/>
  <c r="O105" i="11"/>
  <c r="J105" i="11"/>
  <c r="O92" i="11"/>
  <c r="J92" i="11"/>
  <c r="O91" i="11"/>
  <c r="J91" i="11"/>
  <c r="O90" i="11"/>
  <c r="J90" i="11"/>
  <c r="O89" i="11"/>
  <c r="J89" i="11"/>
  <c r="O78" i="11"/>
  <c r="J78" i="11"/>
  <c r="O77" i="11"/>
  <c r="J77" i="11"/>
  <c r="O74" i="11"/>
  <c r="J74" i="11"/>
  <c r="O73" i="11"/>
  <c r="J73" i="11"/>
  <c r="O80" i="11"/>
  <c r="J80" i="11"/>
  <c r="O79" i="11"/>
  <c r="J79" i="11"/>
  <c r="O82" i="11"/>
  <c r="J82" i="11"/>
  <c r="O81" i="11"/>
  <c r="J81" i="11"/>
  <c r="O76" i="11"/>
  <c r="J76" i="11"/>
  <c r="O75" i="11"/>
  <c r="J75" i="11"/>
  <c r="O86" i="11"/>
  <c r="J86" i="11"/>
  <c r="O85" i="11"/>
  <c r="J85" i="11"/>
  <c r="V83" i="11"/>
  <c r="O62" i="11"/>
  <c r="J62" i="11"/>
  <c r="O59" i="11"/>
  <c r="J59" i="11"/>
  <c r="O68" i="11"/>
  <c r="J68" i="11"/>
  <c r="O65" i="11"/>
  <c r="J65" i="11"/>
  <c r="O53" i="11"/>
  <c r="J53" i="11"/>
  <c r="O56" i="11"/>
  <c r="J56" i="11"/>
  <c r="O50" i="11"/>
  <c r="J50" i="11"/>
  <c r="O46" i="11"/>
  <c r="J46" i="11"/>
  <c r="O42" i="11"/>
  <c r="J42" i="11"/>
  <c r="O44" i="11"/>
  <c r="J44" i="11"/>
  <c r="O20" i="11"/>
  <c r="J20" i="11"/>
  <c r="O32" i="11"/>
  <c r="J32" i="11"/>
  <c r="O18" i="11"/>
  <c r="J18" i="11"/>
  <c r="O38" i="11"/>
  <c r="J38" i="11"/>
  <c r="O24" i="11"/>
  <c r="J24" i="11"/>
  <c r="O34" i="11"/>
  <c r="J34" i="11"/>
  <c r="O10" i="11"/>
  <c r="J10" i="11"/>
  <c r="O36" i="11"/>
  <c r="J36" i="11"/>
  <c r="O12" i="11"/>
  <c r="J12" i="11"/>
  <c r="O14" i="11"/>
  <c r="J14" i="11"/>
  <c r="O30" i="11"/>
  <c r="J30" i="11"/>
  <c r="O16" i="11"/>
  <c r="J16" i="11"/>
  <c r="O26" i="11"/>
  <c r="J26" i="11"/>
  <c r="O4" i="11"/>
  <c r="J4" i="11"/>
  <c r="O6" i="11"/>
  <c r="J6" i="11"/>
  <c r="O8" i="11"/>
  <c r="J8" i="11"/>
  <c r="O28" i="11"/>
  <c r="J28" i="11"/>
  <c r="Z163" i="11" l="1"/>
  <c r="Z160" i="11"/>
  <c r="W220" i="11"/>
  <c r="W221" i="11" s="1"/>
  <c r="W222" i="11"/>
  <c r="W223" i="11" s="1"/>
  <c r="W218" i="11"/>
  <c r="W219" i="11" s="1"/>
  <c r="W224" i="11"/>
  <c r="W225" i="11" s="1"/>
  <c r="W232" i="11"/>
  <c r="W233" i="11" s="1"/>
  <c r="W234" i="11"/>
  <c r="W235" i="11" s="1"/>
  <c r="W230" i="11"/>
  <c r="W231" i="11" s="1"/>
  <c r="W256" i="11"/>
  <c r="W257" i="11" s="1"/>
  <c r="W238" i="11"/>
  <c r="W240" i="11" s="1"/>
  <c r="W253" i="11"/>
  <c r="W254" i="11" s="1"/>
  <c r="W259" i="11"/>
  <c r="W260" i="11" s="1"/>
  <c r="W247" i="11"/>
  <c r="W249" i="11" s="1"/>
  <c r="W262" i="11"/>
  <c r="W263" i="11" s="1"/>
  <c r="W241" i="11"/>
  <c r="W243" i="11" s="1"/>
  <c r="W273" i="11"/>
  <c r="W274" i="11" s="1"/>
  <c r="W269" i="11"/>
  <c r="W270" i="11" s="1"/>
  <c r="W267" i="11"/>
  <c r="W268" i="11" s="1"/>
  <c r="W275" i="11"/>
  <c r="W276" i="11" s="1"/>
  <c r="W295" i="11"/>
  <c r="W296" i="11" s="1"/>
  <c r="W285" i="11"/>
  <c r="W286" i="11" s="1"/>
  <c r="W297" i="11"/>
  <c r="W298" i="11" s="1"/>
  <c r="W277" i="11"/>
  <c r="W278" i="11" s="1"/>
  <c r="W271" i="11"/>
  <c r="W272" i="11" s="1"/>
  <c r="W140" i="11"/>
  <c r="W142" i="11" s="1"/>
  <c r="V176" i="11"/>
  <c r="W137" i="11"/>
  <c r="W138" i="11" s="1"/>
  <c r="W146" i="11"/>
  <c r="W148" i="11" s="1"/>
  <c r="W125" i="11"/>
  <c r="W126" i="11" s="1"/>
  <c r="W152" i="11"/>
  <c r="W154" i="11" s="1"/>
  <c r="W128" i="11"/>
  <c r="W130" i="11" s="1"/>
  <c r="W111" i="11"/>
  <c r="W112" i="11" s="1"/>
  <c r="W143" i="11"/>
  <c r="W144" i="11" s="1"/>
  <c r="W134" i="11"/>
  <c r="W135" i="11" s="1"/>
  <c r="W103" i="11"/>
  <c r="W104" i="11" s="1"/>
  <c r="W99" i="11"/>
  <c r="W100" i="11" s="1"/>
  <c r="W119" i="11"/>
  <c r="W120" i="11" s="1"/>
  <c r="W101" i="11"/>
  <c r="W102" i="11" s="1"/>
  <c r="W117" i="11"/>
  <c r="W118" i="11" s="1"/>
  <c r="W113" i="11"/>
  <c r="W114" i="11" s="1"/>
  <c r="W121" i="11"/>
  <c r="W122" i="11" s="1"/>
  <c r="W105" i="11"/>
  <c r="W106" i="11" s="1"/>
  <c r="W107" i="11"/>
  <c r="W108" i="11" s="1"/>
  <c r="W115" i="11"/>
  <c r="W116" i="11" s="1"/>
  <c r="W109" i="11"/>
  <c r="W110" i="11" s="1"/>
  <c r="W95" i="11"/>
  <c r="W96" i="11" s="1"/>
  <c r="W97" i="11"/>
  <c r="W98" i="11" s="1"/>
  <c r="W210" i="11"/>
  <c r="W212" i="11" s="1"/>
  <c r="W213" i="11"/>
  <c r="W214" i="11" s="1"/>
  <c r="W201" i="11"/>
  <c r="W202" i="11" s="1"/>
  <c r="W204" i="11"/>
  <c r="W206" i="11" s="1"/>
  <c r="W62" i="11"/>
  <c r="W64" i="11" s="1"/>
  <c r="W44" i="11"/>
  <c r="W45" i="11" s="1"/>
  <c r="W36" i="11"/>
  <c r="W37" i="11" s="1"/>
  <c r="W59" i="11"/>
  <c r="W60" i="11" s="1"/>
  <c r="W65" i="11"/>
  <c r="W66" i="11" s="1"/>
  <c r="W46" i="11"/>
  <c r="W47" i="11" s="1"/>
  <c r="W53" i="11"/>
  <c r="W55" i="11" s="1"/>
  <c r="W56" i="11"/>
  <c r="W58" i="11" s="1"/>
  <c r="W14" i="11"/>
  <c r="W15" i="11" s="1"/>
  <c r="W16" i="11"/>
  <c r="W17" i="11" s="1"/>
  <c r="W4" i="11"/>
  <c r="W5" i="11" s="1"/>
  <c r="W28" i="11"/>
  <c r="W29" i="11" s="1"/>
  <c r="W8" i="11"/>
  <c r="W9" i="11" s="1"/>
  <c r="W34" i="11"/>
  <c r="W35" i="11" s="1"/>
  <c r="W38" i="11"/>
  <c r="W39" i="11" s="1"/>
  <c r="W32" i="11"/>
  <c r="W33" i="11" s="1"/>
  <c r="V85" i="11"/>
  <c r="V86" i="11"/>
  <c r="V75" i="11"/>
  <c r="V76" i="11"/>
  <c r="V81" i="11"/>
  <c r="V82" i="11"/>
  <c r="V79" i="11"/>
  <c r="V80" i="11"/>
  <c r="V73" i="11"/>
  <c r="V74" i="11"/>
  <c r="V77" i="11"/>
  <c r="V78" i="11"/>
  <c r="V89" i="11"/>
  <c r="V90" i="11"/>
  <c r="V91" i="11"/>
  <c r="V92" i="11"/>
  <c r="V196" i="11"/>
  <c r="W196" i="11"/>
  <c r="W197" i="11" s="1"/>
  <c r="W198" i="11" s="1"/>
  <c r="V157" i="11"/>
  <c r="V172" i="11"/>
  <c r="V173" i="11"/>
  <c r="V182" i="11"/>
  <c r="V187" i="11"/>
  <c r="V188" i="11"/>
  <c r="V169" i="11"/>
  <c r="V163" i="11"/>
  <c r="V164" i="11"/>
  <c r="V161" i="11"/>
  <c r="V166" i="11"/>
  <c r="V167" i="11"/>
  <c r="V184" i="11"/>
  <c r="V178" i="11"/>
  <c r="V179" i="11"/>
  <c r="V194" i="11"/>
  <c r="V190" i="11"/>
  <c r="V191" i="11"/>
  <c r="V84" i="11"/>
  <c r="W83" i="11" s="1"/>
  <c r="W145" i="11"/>
  <c r="W63" i="11"/>
  <c r="W6" i="11"/>
  <c r="W7" i="11" s="1"/>
  <c r="W26" i="11"/>
  <c r="W27" i="11" s="1"/>
  <c r="W30" i="11"/>
  <c r="W31" i="11" s="1"/>
  <c r="W12" i="11"/>
  <c r="W13" i="11" s="1"/>
  <c r="W10" i="11"/>
  <c r="W11" i="11" s="1"/>
  <c r="W24" i="11"/>
  <c r="W25" i="11" s="1"/>
  <c r="W18" i="11"/>
  <c r="W19" i="11" s="1"/>
  <c r="W20" i="11"/>
  <c r="W21" i="11" s="1"/>
  <c r="W42" i="11"/>
  <c r="W43" i="11" s="1"/>
  <c r="W50" i="11"/>
  <c r="W68" i="11"/>
  <c r="W149" i="11"/>
  <c r="W131" i="11"/>
  <c r="W203" i="11"/>
  <c r="W261" i="11"/>
  <c r="W242" i="11"/>
  <c r="W211" i="11"/>
  <c r="W205" i="11"/>
  <c r="W248" i="11"/>
  <c r="V175" i="11"/>
  <c r="V158" i="11"/>
  <c r="W157" i="11" s="1"/>
  <c r="W158" i="11" s="1"/>
  <c r="W159" i="11" s="1"/>
  <c r="V181" i="11"/>
  <c r="V170" i="11"/>
  <c r="W169" i="11" s="1"/>
  <c r="W170" i="11" s="1"/>
  <c r="W171" i="11" s="1"/>
  <c r="V160" i="11"/>
  <c r="V185" i="11"/>
  <c r="W184" i="11" s="1"/>
  <c r="W185" i="11" s="1"/>
  <c r="W186" i="11" s="1"/>
  <c r="V193" i="11"/>
  <c r="W207" i="11"/>
  <c r="W250" i="11"/>
  <c r="W244" i="11"/>
  <c r="W281" i="11"/>
  <c r="W282" i="11" s="1"/>
  <c r="W291" i="11"/>
  <c r="W292" i="11" s="1"/>
  <c r="W293" i="11"/>
  <c r="W294" i="11" s="1"/>
  <c r="W283" i="11"/>
  <c r="W284" i="11" s="1"/>
  <c r="W299" i="11"/>
  <c r="W300" i="11" s="1"/>
  <c r="W287" i="11"/>
  <c r="W288" i="11" s="1"/>
  <c r="W279" i="11"/>
  <c r="W280" i="11" s="1"/>
  <c r="W289" i="11"/>
  <c r="W290" i="11" s="1"/>
  <c r="W160" i="11" l="1"/>
  <c r="W161" i="11" s="1"/>
  <c r="W162" i="11" s="1"/>
  <c r="W129" i="11"/>
  <c r="W141" i="11"/>
  <c r="W215" i="11"/>
  <c r="W255" i="11"/>
  <c r="W239" i="11"/>
  <c r="W264" i="11"/>
  <c r="W258" i="11"/>
  <c r="W175" i="11"/>
  <c r="W176" i="11" s="1"/>
  <c r="W177" i="11" s="1"/>
  <c r="W147" i="11"/>
  <c r="W181" i="11"/>
  <c r="W182" i="11" s="1"/>
  <c r="W183" i="11" s="1"/>
  <c r="W139" i="11"/>
  <c r="W127" i="11"/>
  <c r="W193" i="11"/>
  <c r="W194" i="11" s="1"/>
  <c r="W195" i="11" s="1"/>
  <c r="W153" i="11"/>
  <c r="W136" i="11"/>
  <c r="W57" i="11"/>
  <c r="W61" i="11"/>
  <c r="W67" i="11"/>
  <c r="W54" i="11"/>
  <c r="W190" i="11"/>
  <c r="W191" i="11" s="1"/>
  <c r="W192" i="11" s="1"/>
  <c r="W178" i="11"/>
  <c r="W179" i="11" s="1"/>
  <c r="W180" i="11" s="1"/>
  <c r="W166" i="11"/>
  <c r="W167" i="11" s="1"/>
  <c r="W168" i="11" s="1"/>
  <c r="W163" i="11"/>
  <c r="W164" i="11" s="1"/>
  <c r="W165" i="11" s="1"/>
  <c r="W187" i="11"/>
  <c r="W188" i="11" s="1"/>
  <c r="W189" i="11" s="1"/>
  <c r="W172" i="11"/>
  <c r="W173" i="11" s="1"/>
  <c r="W174" i="11" s="1"/>
  <c r="W91" i="11"/>
  <c r="W92" i="11" s="1"/>
  <c r="W89" i="11"/>
  <c r="W90" i="11" s="1"/>
  <c r="W77" i="11"/>
  <c r="W78" i="11" s="1"/>
  <c r="W73" i="11"/>
  <c r="W74" i="11" s="1"/>
  <c r="W79" i="11"/>
  <c r="W80" i="11" s="1"/>
  <c r="W81" i="11"/>
  <c r="W82" i="11" s="1"/>
  <c r="W75" i="11"/>
  <c r="W76" i="11" s="1"/>
  <c r="W85" i="11"/>
  <c r="W86" i="11" s="1"/>
  <c r="W84" i="11"/>
  <c r="W252" i="11"/>
  <c r="W251" i="11"/>
  <c r="W151" i="11"/>
  <c r="W150" i="11"/>
  <c r="W52" i="11"/>
  <c r="W51" i="11"/>
  <c r="W246" i="11"/>
  <c r="W245" i="11"/>
  <c r="W209" i="11"/>
  <c r="W208" i="11"/>
  <c r="W133" i="11"/>
  <c r="W132" i="11"/>
  <c r="W70" i="11"/>
  <c r="W69" i="11"/>
</calcChain>
</file>

<file path=xl/sharedStrings.xml><?xml version="1.0" encoding="utf-8"?>
<sst xmlns="http://schemas.openxmlformats.org/spreadsheetml/2006/main" count="964" uniqueCount="592">
  <si>
    <t>21-06-2007</t>
  </si>
  <si>
    <t>09-07-2005</t>
  </si>
  <si>
    <t>03-09-2003</t>
  </si>
  <si>
    <t>04-12-2005</t>
  </si>
  <si>
    <t>19-08-2002</t>
  </si>
  <si>
    <t>13-12-2004</t>
  </si>
  <si>
    <t>25-02-2006</t>
  </si>
  <si>
    <t>23-03-2003</t>
  </si>
  <si>
    <t>12-11-2005</t>
  </si>
  <si>
    <t>16-03-2002</t>
  </si>
  <si>
    <t>23-06-2007</t>
  </si>
  <si>
    <t>25-06-2002</t>
  </si>
  <si>
    <t>03-01-2007</t>
  </si>
  <si>
    <t>11-09-2002</t>
  </si>
  <si>
    <t>03-01-2002</t>
  </si>
  <si>
    <t>05-06-2004</t>
  </si>
  <si>
    <t>08-04-2003</t>
  </si>
  <si>
    <t>10-03-2005</t>
  </si>
  <si>
    <t>26-04-2003</t>
  </si>
  <si>
    <t>07-10-2006</t>
  </si>
  <si>
    <t>12-07-2007</t>
  </si>
  <si>
    <t>11-10-2004</t>
  </si>
  <si>
    <t>21-04-2003</t>
  </si>
  <si>
    <t>19-10-2003</t>
  </si>
  <si>
    <t>SIU</t>
  </si>
  <si>
    <t>Kwiek</t>
  </si>
  <si>
    <t>LONGA</t>
  </si>
  <si>
    <t>KWIEK</t>
  </si>
  <si>
    <t>03-01-2003</t>
  </si>
  <si>
    <t>30-08-2007</t>
  </si>
  <si>
    <t>03-02-2003</t>
  </si>
  <si>
    <t>28-12-2003</t>
  </si>
  <si>
    <t>13-01-2007</t>
  </si>
  <si>
    <t>14-03-2003</t>
  </si>
  <si>
    <t>25-08-2004</t>
  </si>
  <si>
    <t>02-02-2007</t>
  </si>
  <si>
    <t>05-02-2003</t>
  </si>
  <si>
    <t>03-01-2005</t>
  </si>
  <si>
    <t>08-08-2005</t>
  </si>
  <si>
    <t>03-12-2005</t>
  </si>
  <si>
    <t>FIT</t>
  </si>
  <si>
    <t>07-06-2006</t>
  </si>
  <si>
    <t>28-08-2001</t>
  </si>
  <si>
    <t>17-04-2005</t>
  </si>
  <si>
    <t>25-05-1989</t>
  </si>
  <si>
    <t>05-09-2004</t>
  </si>
  <si>
    <t>14-01-2001</t>
  </si>
  <si>
    <t>WG Esen</t>
  </si>
  <si>
    <t>27-12-2002</t>
  </si>
  <si>
    <t>02-11-2003</t>
  </si>
  <si>
    <t>10-09-2001</t>
  </si>
  <si>
    <t>01-06-2001</t>
  </si>
  <si>
    <t>04-01-2000</t>
  </si>
  <si>
    <t>02-01-2006</t>
  </si>
  <si>
    <t>23-09-2000</t>
  </si>
  <si>
    <t>03-08-2000</t>
  </si>
  <si>
    <t>25-06-2006</t>
  </si>
  <si>
    <t>17-07-2000</t>
  </si>
  <si>
    <t>26-08-2000</t>
  </si>
  <si>
    <t>MIX E jun</t>
  </si>
  <si>
    <t>WP E jun</t>
  </si>
  <si>
    <t>WG E jun</t>
  </si>
  <si>
    <t>WP Esen</t>
  </si>
  <si>
    <t>WP D</t>
  </si>
  <si>
    <t>30-06-2001</t>
  </si>
  <si>
    <t>09-12-1998</t>
  </si>
  <si>
    <t>23-10-1994</t>
  </si>
  <si>
    <t>18-03-2004</t>
  </si>
  <si>
    <t>10-03-1994</t>
  </si>
  <si>
    <t>06-05-2003</t>
  </si>
  <si>
    <t>15-08-2004</t>
  </si>
  <si>
    <t>19-09-1998</t>
  </si>
  <si>
    <t>02-05-1993</t>
  </si>
  <si>
    <t>04-12-2003</t>
  </si>
  <si>
    <t>MIX D</t>
  </si>
  <si>
    <t>17-04-2000</t>
  </si>
  <si>
    <t>14-05-1989</t>
  </si>
  <si>
    <t>14-08-2000</t>
  </si>
  <si>
    <t>03-04-2005</t>
  </si>
  <si>
    <t>20-10-1995</t>
  </si>
  <si>
    <t>07-03-1993</t>
  </si>
  <si>
    <t>27-04-1994</t>
  </si>
  <si>
    <t>01-05-2000</t>
  </si>
  <si>
    <t>15-01-2003</t>
  </si>
  <si>
    <t>10-04-2007</t>
  </si>
  <si>
    <t>06-11-2004</t>
  </si>
  <si>
    <t>30-11-1997</t>
  </si>
  <si>
    <t>03-11-2000</t>
  </si>
  <si>
    <t>18-07-1998</t>
  </si>
  <si>
    <t>WG D</t>
  </si>
  <si>
    <t>17-02-2000</t>
  </si>
  <si>
    <t>09-08-2002</t>
  </si>
  <si>
    <t>25-06-2000</t>
  </si>
  <si>
    <t>04-05-1999</t>
  </si>
  <si>
    <t>03-06-1997</t>
  </si>
  <si>
    <t>26-04-2002</t>
  </si>
  <si>
    <t>04-12-1989</t>
  </si>
  <si>
    <t>18-01-1997</t>
  </si>
  <si>
    <t>05-06-2002</t>
  </si>
  <si>
    <t>31-12-2001</t>
  </si>
  <si>
    <t>19-09-2001</t>
  </si>
  <si>
    <t>04-10-2002</t>
  </si>
  <si>
    <t>03-10-1995</t>
  </si>
  <si>
    <t>28-03-2006</t>
  </si>
  <si>
    <t>15-04-1998</t>
  </si>
  <si>
    <t>WG  PUPIL</t>
  </si>
  <si>
    <t>30-11-2004</t>
  </si>
  <si>
    <t>25-11-2001</t>
  </si>
  <si>
    <t>11-04-2002</t>
  </si>
  <si>
    <t>19-07-2000</t>
  </si>
  <si>
    <t>03-11-2003</t>
  </si>
  <si>
    <t>04-02-2000</t>
  </si>
  <si>
    <t>26-07-2000</t>
  </si>
  <si>
    <t>07-03-2000</t>
  </si>
  <si>
    <t>22-10-2001</t>
  </si>
  <si>
    <t>01-07-2005</t>
  </si>
  <si>
    <t>22-03-2000</t>
  </si>
  <si>
    <t>WP C</t>
  </si>
  <si>
    <t>10-09-2004</t>
  </si>
  <si>
    <t>10-02-1997</t>
  </si>
  <si>
    <t>01-06-1995</t>
  </si>
  <si>
    <t>29-03-2000</t>
  </si>
  <si>
    <t>MIX C</t>
  </si>
  <si>
    <t>10-03-1997</t>
  </si>
  <si>
    <t>13-09-2004</t>
  </si>
  <si>
    <t>23-06-2002</t>
  </si>
  <si>
    <t>04-04-1996</t>
  </si>
  <si>
    <t>24-12-2001</t>
  </si>
  <si>
    <t>21-12-1997</t>
  </si>
  <si>
    <t>22-01-1995</t>
  </si>
  <si>
    <t>24-02-2005</t>
  </si>
  <si>
    <t>03-12-2002</t>
  </si>
  <si>
    <t>22-08-1994</t>
  </si>
  <si>
    <t>WG C</t>
  </si>
  <si>
    <t>31-01-1991</t>
  </si>
  <si>
    <t>18-02-1995</t>
  </si>
  <si>
    <t>09-01-2002</t>
  </si>
  <si>
    <t>05-12-1995</t>
  </si>
  <si>
    <t>11-07-2002</t>
  </si>
  <si>
    <t>15-07-1996</t>
  </si>
  <si>
    <t>17-07-2003</t>
  </si>
  <si>
    <t>24-11-1992</t>
  </si>
  <si>
    <t>23-09-1993</t>
  </si>
  <si>
    <t>19-08-1997</t>
  </si>
  <si>
    <t>01-10-1997</t>
  </si>
  <si>
    <t>08-02-1998</t>
  </si>
  <si>
    <t>19-09-2003</t>
  </si>
  <si>
    <t>20-02-1991</t>
  </si>
  <si>
    <t>23-01-1987</t>
  </si>
  <si>
    <t>12-11-2004</t>
  </si>
  <si>
    <t>08-02-1991</t>
  </si>
  <si>
    <t>29-09-1996</t>
  </si>
  <si>
    <t>07-10-1998</t>
  </si>
  <si>
    <t>24-11-1996</t>
  </si>
  <si>
    <t>07-07-2002</t>
  </si>
  <si>
    <t>WP PUPIL</t>
  </si>
  <si>
    <t>21-04-2000</t>
  </si>
  <si>
    <t>24-12-2005</t>
  </si>
  <si>
    <t>01-07-2000</t>
  </si>
  <si>
    <t>FRATERNITAS</t>
  </si>
  <si>
    <t>16-04-1999</t>
  </si>
  <si>
    <t>16-10-2007</t>
  </si>
  <si>
    <t>18-06-2006</t>
  </si>
  <si>
    <t>28-06-2001</t>
  </si>
  <si>
    <t>20-09-2002</t>
  </si>
  <si>
    <t>10-05-1991</t>
  </si>
  <si>
    <t>CCO</t>
  </si>
  <si>
    <t>23-11-2004</t>
  </si>
  <si>
    <t>11-05-1999</t>
  </si>
  <si>
    <t>02-08-1999</t>
  </si>
  <si>
    <t>GVM</t>
  </si>
  <si>
    <t>12-03-1997</t>
  </si>
  <si>
    <t>02-08-2005</t>
  </si>
  <si>
    <t>16-11-2002</t>
  </si>
  <si>
    <t>09-06-2007</t>
  </si>
  <si>
    <t>15-08-2002</t>
  </si>
  <si>
    <t>08-11-1990</t>
  </si>
  <si>
    <t>09-06-2005</t>
  </si>
  <si>
    <t>03-11-2005</t>
  </si>
  <si>
    <t>13-04-1998</t>
  </si>
  <si>
    <t>03-09-2005</t>
  </si>
  <si>
    <t>18-02-2006</t>
  </si>
  <si>
    <t>26-02-1992</t>
  </si>
  <si>
    <t>10-11-1998</t>
  </si>
  <si>
    <t xml:space="preserve">CCO/Kwiek </t>
  </si>
  <si>
    <t>03-07-1998</t>
  </si>
  <si>
    <t>21-08-2006</t>
  </si>
  <si>
    <t>14-06-2004</t>
  </si>
  <si>
    <t>DEV</t>
  </si>
  <si>
    <t>21-11-1991</t>
  </si>
  <si>
    <t>27-07-1991</t>
  </si>
  <si>
    <t>12-10-2004</t>
  </si>
  <si>
    <t>17-02-1998</t>
  </si>
  <si>
    <t>04-08-2005</t>
  </si>
  <si>
    <t>05-02-2005</t>
  </si>
  <si>
    <t>25-05-2002</t>
  </si>
  <si>
    <t>26-05-2006</t>
  </si>
  <si>
    <t>15-07-2003</t>
  </si>
  <si>
    <t>28-06-2006</t>
  </si>
  <si>
    <t>16-08-2001</t>
  </si>
  <si>
    <t>11-10-2000</t>
  </si>
  <si>
    <t>14-08-1999</t>
  </si>
  <si>
    <t>09-10-2000</t>
  </si>
  <si>
    <t>11-10-1995</t>
  </si>
  <si>
    <t>13-02-1998</t>
  </si>
  <si>
    <t>12-06-2003</t>
  </si>
  <si>
    <t>02-10-1995</t>
  </si>
  <si>
    <t>30-01-2003</t>
  </si>
  <si>
    <t>10-05-1999</t>
  </si>
  <si>
    <t>10-07-2003</t>
  </si>
  <si>
    <t>08-03-1997</t>
  </si>
  <si>
    <t>12-06-2004</t>
  </si>
  <si>
    <t>04-11-1993</t>
  </si>
  <si>
    <t>20-02-1983</t>
  </si>
  <si>
    <t>09-05-2003</t>
  </si>
  <si>
    <t>27-10-1998</t>
  </si>
  <si>
    <t>18-12-2002</t>
  </si>
  <si>
    <t>04-04-2002</t>
  </si>
  <si>
    <t>18-06-1997</t>
  </si>
  <si>
    <t>24-06-1997</t>
  </si>
  <si>
    <t>14-07-2006</t>
  </si>
  <si>
    <t>01-04-2001</t>
  </si>
  <si>
    <t>20-12-1999</t>
  </si>
  <si>
    <t>04-02-2005</t>
  </si>
  <si>
    <t>17-11-2006</t>
  </si>
  <si>
    <t>06-01-1999</t>
  </si>
  <si>
    <t>04-10-2005</t>
  </si>
  <si>
    <t>08-01-2000</t>
  </si>
  <si>
    <t>11-09-2003</t>
  </si>
  <si>
    <t>10-12-2001</t>
  </si>
  <si>
    <t>28-01-2002</t>
  </si>
  <si>
    <t>07-01-2006</t>
  </si>
  <si>
    <t>03-03-1992</t>
  </si>
  <si>
    <t>08-06-1987</t>
  </si>
  <si>
    <t>03-03-2005</t>
  </si>
  <si>
    <t>11-02-2001</t>
  </si>
  <si>
    <t>27-09-1987</t>
  </si>
  <si>
    <t>18-01-1987</t>
  </si>
  <si>
    <t>07-06-2001</t>
  </si>
  <si>
    <t>23-07-1997</t>
  </si>
  <si>
    <t>22-05-2002</t>
  </si>
  <si>
    <t>CCO/KWIEK</t>
  </si>
  <si>
    <t>05-10-1991</t>
  </si>
  <si>
    <t>18-12-1981</t>
  </si>
  <si>
    <t>14-07-1989</t>
  </si>
  <si>
    <t>18-05-1983</t>
  </si>
  <si>
    <t>28-07-2004</t>
  </si>
  <si>
    <t>11-04-1991</t>
  </si>
  <si>
    <t>03-07-2003</t>
  </si>
  <si>
    <t>11-02-1999</t>
  </si>
  <si>
    <t>10-08-1993</t>
  </si>
  <si>
    <t>10-02-1992</t>
  </si>
  <si>
    <t>11-05-2005</t>
  </si>
  <si>
    <t>21-09-1994</t>
  </si>
  <si>
    <t>11-07-2000</t>
  </si>
  <si>
    <t>NOS</t>
  </si>
  <si>
    <t>05-08-2005</t>
  </si>
  <si>
    <t>05-12-2001</t>
  </si>
  <si>
    <t>10-10-2001</t>
  </si>
  <si>
    <t>21-08-2002</t>
  </si>
  <si>
    <t>23-09-2003</t>
  </si>
  <si>
    <t>06-02-2005</t>
  </si>
  <si>
    <t>SATURNA</t>
  </si>
  <si>
    <t>08-09-2002</t>
  </si>
  <si>
    <t>01-10-1999</t>
  </si>
  <si>
    <t>08-01-1991</t>
  </si>
  <si>
    <t>01-05-2007</t>
  </si>
  <si>
    <t>29-01-2006</t>
  </si>
  <si>
    <t>19-10-2002</t>
  </si>
  <si>
    <t>16-12-2004</t>
  </si>
  <si>
    <t>09-04-2005</t>
  </si>
  <si>
    <t>29-10-2004</t>
  </si>
  <si>
    <t>30-12-2005</t>
  </si>
  <si>
    <t>26-11-2007</t>
  </si>
  <si>
    <t>02-11-2006</t>
  </si>
  <si>
    <t>18-10-2004</t>
  </si>
  <si>
    <t>11-09-2005</t>
  </si>
  <si>
    <t>27-05-2005</t>
  </si>
  <si>
    <t>08-03-2005</t>
  </si>
  <si>
    <t>11-08-2005</t>
  </si>
  <si>
    <t>16-02-2006</t>
  </si>
  <si>
    <t>06-05-2007</t>
  </si>
  <si>
    <t>01-03-1999</t>
  </si>
  <si>
    <t>26-06-1992</t>
  </si>
  <si>
    <t>13-10-2002</t>
  </si>
  <si>
    <t>17-10-2003</t>
  </si>
  <si>
    <t>20-04-2002</t>
  </si>
  <si>
    <t>11-12-1992</t>
  </si>
  <si>
    <t>01-04-2005</t>
  </si>
  <si>
    <t>20-11-1996</t>
  </si>
  <si>
    <t>AJ1</t>
  </si>
  <si>
    <t>AJ2</t>
  </si>
  <si>
    <t>AJ3</t>
  </si>
  <si>
    <t>AJ4</t>
  </si>
  <si>
    <t>TJ1</t>
  </si>
  <si>
    <t>TJ3</t>
  </si>
  <si>
    <t>TJ4</t>
  </si>
  <si>
    <t>14-06-2006</t>
  </si>
  <si>
    <t>Ashley Fidder</t>
  </si>
  <si>
    <t>MJ</t>
  </si>
  <si>
    <t>TJ2</t>
  </si>
  <si>
    <t>Lisa Rockx</t>
  </si>
  <si>
    <t>Wietske van Blokland</t>
  </si>
  <si>
    <t>Noa Spruijt</t>
  </si>
  <si>
    <t>Rhowdy Bos</t>
  </si>
  <si>
    <t>Jasper Kaldenbach</t>
  </si>
  <si>
    <t>Kyara Alysha Niezen</t>
  </si>
  <si>
    <t>Lotte Kortekaas</t>
  </si>
  <si>
    <t>Nnenna George</t>
  </si>
  <si>
    <t>Jasmijn Hekman</t>
  </si>
  <si>
    <t>Mayra van Duijvenvoorde</t>
  </si>
  <si>
    <t>Chayenne Pieterse</t>
  </si>
  <si>
    <t>Mirte Feije</t>
  </si>
  <si>
    <t>Alyssa Jankovic</t>
  </si>
  <si>
    <t>Lara Supardi</t>
  </si>
  <si>
    <t>Fenna Biersteker</t>
  </si>
  <si>
    <t>Michelle Stam</t>
  </si>
  <si>
    <t>Myrthe van den Berg</t>
  </si>
  <si>
    <t>Qi-Wei Kalkhoven</t>
  </si>
  <si>
    <t>Esmee Leegwater</t>
  </si>
  <si>
    <t>Evi Floore</t>
  </si>
  <si>
    <t>Alissa Lodewijks</t>
  </si>
  <si>
    <t>Femke Verhoeven</t>
  </si>
  <si>
    <t>Bo Heinen</t>
  </si>
  <si>
    <t>Pam Treffers</t>
  </si>
  <si>
    <t>Anna Baakman</t>
  </si>
  <si>
    <t>Renee Kossen</t>
  </si>
  <si>
    <t>Floortje Ubels</t>
  </si>
  <si>
    <t>Maartje Blom</t>
  </si>
  <si>
    <t>Reese Meiboom</t>
  </si>
  <si>
    <t>Carlijn van Huizen</t>
  </si>
  <si>
    <t>Lynn Zut</t>
  </si>
  <si>
    <t>Sadia Sultani</t>
  </si>
  <si>
    <t>Anne Cruden</t>
  </si>
  <si>
    <t>Eline Sund</t>
  </si>
  <si>
    <t>Kim v.d. Velde</t>
  </si>
  <si>
    <t>Fenne Bus</t>
  </si>
  <si>
    <t>Isabel Kokke</t>
  </si>
  <si>
    <t>Ulyssa Smeins</t>
  </si>
  <si>
    <t>Dana Jasmin Meijer</t>
  </si>
  <si>
    <t>Iris Overtoom</t>
  </si>
  <si>
    <t>Chantal Fernee</t>
  </si>
  <si>
    <t>Madelief Dam</t>
  </si>
  <si>
    <t>Elysa Berardi</t>
  </si>
  <si>
    <t>Laura Dumenet</t>
  </si>
  <si>
    <t>Abony Former</t>
  </si>
  <si>
    <t>Lotte Brandhoff</t>
  </si>
  <si>
    <t>Naomi Rood</t>
  </si>
  <si>
    <t>Anouk Zuurbier</t>
  </si>
  <si>
    <t>Kyra van Alphen</t>
  </si>
  <si>
    <t>Lotte van Vlaanderen</t>
  </si>
  <si>
    <t>Linda Hoestlandt</t>
  </si>
  <si>
    <t>Maya Buitenhuis</t>
  </si>
  <si>
    <t>Mila Bulthuis</t>
  </si>
  <si>
    <t>Katia Snoek</t>
  </si>
  <si>
    <t>Rowan Piers</t>
  </si>
  <si>
    <t>Fenne Klinkert</t>
  </si>
  <si>
    <t>Britney de Jong</t>
  </si>
  <si>
    <t>Ellen Amesz</t>
  </si>
  <si>
    <t>Joyce van der Vlies</t>
  </si>
  <si>
    <t>Sara Raquel Guerra Pinto</t>
  </si>
  <si>
    <t>Melany Beers</t>
  </si>
  <si>
    <t>Milou Röthengatter</t>
  </si>
  <si>
    <t>Jade Broerse</t>
  </si>
  <si>
    <t>Sharon van der Lem</t>
  </si>
  <si>
    <t>Chantal Hildering</t>
  </si>
  <si>
    <t>Nick Mensink</t>
  </si>
  <si>
    <t>Jordi van der Lem</t>
  </si>
  <si>
    <t>Lynn van Rhijn</t>
  </si>
  <si>
    <t>Charlotte de Jong</t>
  </si>
  <si>
    <t>Nienke Jonker</t>
  </si>
  <si>
    <t>Amber Knol</t>
  </si>
  <si>
    <t>Nikita Wesker</t>
  </si>
  <si>
    <t>Jules van den Bliek</t>
  </si>
  <si>
    <t>Sara Kaufmann</t>
  </si>
  <si>
    <t>Lianne IJzer</t>
  </si>
  <si>
    <t>Sophie Koole</t>
  </si>
  <si>
    <t>Lotte Knoop</t>
  </si>
  <si>
    <t>Yasmine Vermie</t>
  </si>
  <si>
    <t>Lindy Schermer</t>
  </si>
  <si>
    <t>Rosalie Remiens</t>
  </si>
  <si>
    <t>Sacha Maria Konijn</t>
  </si>
  <si>
    <t>Charissa Schipper</t>
  </si>
  <si>
    <t>Kelly Kramer</t>
  </si>
  <si>
    <t>Zoe de Best</t>
  </si>
  <si>
    <t>Astrid van der Werf - de Haan</t>
  </si>
  <si>
    <t>Charlotte Smith</t>
  </si>
  <si>
    <t>Mette de Jong</t>
  </si>
  <si>
    <t>Myra Kleijne</t>
  </si>
  <si>
    <t>Nikki Daas</t>
  </si>
  <si>
    <t>Yue Bakker</t>
  </si>
  <si>
    <t>Dunya Hasan</t>
  </si>
  <si>
    <t>Lois Pontoh</t>
  </si>
  <si>
    <t>Sterre van de Spek</t>
  </si>
  <si>
    <t>Britney Offeringa</t>
  </si>
  <si>
    <t>Lily Röthengatter</t>
  </si>
  <si>
    <t>Sequoia Steensma</t>
  </si>
  <si>
    <t>Kiara van Esch</t>
  </si>
  <si>
    <t>Leonie Groot</t>
  </si>
  <si>
    <t>Sanne Brandhoff</t>
  </si>
  <si>
    <t>Alyssa Elemans</t>
  </si>
  <si>
    <t>Ineke de Haas</t>
  </si>
  <si>
    <t>Mayra Glas</t>
  </si>
  <si>
    <t>Lola Staal</t>
  </si>
  <si>
    <t>Phoenix van Dijk</t>
  </si>
  <si>
    <t>Roos v.d. Velde</t>
  </si>
  <si>
    <t>Aileen Meiboom</t>
  </si>
  <si>
    <t>Vera Eötvös</t>
  </si>
  <si>
    <t>Anna Kostelijk</t>
  </si>
  <si>
    <t>Vera van Hek</t>
  </si>
  <si>
    <t>Chairon Mauritia</t>
  </si>
  <si>
    <t>Sara de Boer</t>
  </si>
  <si>
    <t>Calina van der Lem</t>
  </si>
  <si>
    <t>Kaspur van der Lem</t>
  </si>
  <si>
    <t>Esther van der Donk</t>
  </si>
  <si>
    <t>Romy Keijzer</t>
  </si>
  <si>
    <t>Sophie Sund</t>
  </si>
  <si>
    <t>Indra Tjee</t>
  </si>
  <si>
    <t>Jorien Laan</t>
  </si>
  <si>
    <t>Lisa Beers</t>
  </si>
  <si>
    <t>Quirine Rieter</t>
  </si>
  <si>
    <t>Renee Peerdeman</t>
  </si>
  <si>
    <t>Kim de Bruin</t>
  </si>
  <si>
    <t>Maartje Zijp</t>
  </si>
  <si>
    <t>Mariko Schulte</t>
  </si>
  <si>
    <t>Jennifer Hensbroek</t>
  </si>
  <si>
    <t>Marieke Probst</t>
  </si>
  <si>
    <t>Tessa de Vries</t>
  </si>
  <si>
    <t>Britta Zijm</t>
  </si>
  <si>
    <t>Jip Helsloot</t>
  </si>
  <si>
    <t>Myra Hoestlandt</t>
  </si>
  <si>
    <t>Aniek Douma</t>
  </si>
  <si>
    <t>Anouk Jonker</t>
  </si>
  <si>
    <t>Yvette van Wees</t>
  </si>
  <si>
    <t>Bo van den Bliek</t>
  </si>
  <si>
    <t>Rosanne Pierik</t>
  </si>
  <si>
    <t>Rosie Mol</t>
  </si>
  <si>
    <t>Aniek Vrij</t>
  </si>
  <si>
    <t>Maaike Peters</t>
  </si>
  <si>
    <t>Merel Duffels</t>
  </si>
  <si>
    <t>Tessa Pieters</t>
  </si>
  <si>
    <t>Tyka van der Klein</t>
  </si>
  <si>
    <t>Bente van der Laan</t>
  </si>
  <si>
    <t>Ilse Doornbos</t>
  </si>
  <si>
    <t>Ruby van de Wetering</t>
  </si>
  <si>
    <t>Iris Ceulen</t>
  </si>
  <si>
    <t>Laurine van Galen</t>
  </si>
  <si>
    <t>Robin Mevissen</t>
  </si>
  <si>
    <t>Antje van Oostveen</t>
  </si>
  <si>
    <t>Iris van Riet Paap</t>
  </si>
  <si>
    <t>Nienke Hagenaars</t>
  </si>
  <si>
    <t>Doesjka van Heerd</t>
  </si>
  <si>
    <t>Lilo Crasborn</t>
  </si>
  <si>
    <t>Sam van Hout</t>
  </si>
  <si>
    <t>Anke van Hardeveld</t>
  </si>
  <si>
    <t>Eva Slagboom</t>
  </si>
  <si>
    <t>Puck Streekstra</t>
  </si>
  <si>
    <t>Jasmijn Hoonhout</t>
  </si>
  <si>
    <t>Jony Bleeker</t>
  </si>
  <si>
    <t>Astrid Lindstrom</t>
  </si>
  <si>
    <t>Mirthe Braams</t>
  </si>
  <si>
    <t>Faye van 't Slot</t>
  </si>
  <si>
    <t>Maaike Suurmeijer</t>
  </si>
  <si>
    <t>Iris Landstra</t>
  </si>
  <si>
    <t>Mirte Glas</t>
  </si>
  <si>
    <t>Michelle Bakker</t>
  </si>
  <si>
    <t>Zarah May</t>
  </si>
  <si>
    <t>Nikki Simmers</t>
  </si>
  <si>
    <t>Shivanie Chotoe</t>
  </si>
  <si>
    <t>Bo Hulsker</t>
  </si>
  <si>
    <t>Joyce Kee</t>
  </si>
  <si>
    <t>Caressa van Walraven</t>
  </si>
  <si>
    <t>Janneke Dördregter</t>
  </si>
  <si>
    <t>Faith Giroth</t>
  </si>
  <si>
    <t>Isis Hoeve</t>
  </si>
  <si>
    <t>Jiske Raadt</t>
  </si>
  <si>
    <t>Kylou Dekker</t>
  </si>
  <si>
    <t>Priscilla Buitendorp</t>
  </si>
  <si>
    <t>Kelsey Boon</t>
  </si>
  <si>
    <t>Lois Rink</t>
  </si>
  <si>
    <t>Simone Rijke</t>
  </si>
  <si>
    <t>Finette Jansen</t>
  </si>
  <si>
    <t>Hai Yan Flier</t>
  </si>
  <si>
    <t>Kyara Stam</t>
  </si>
  <si>
    <t>Floor Bleeker</t>
  </si>
  <si>
    <t>Janelle Fernand</t>
  </si>
  <si>
    <t>Liv Jansma</t>
  </si>
  <si>
    <t>Laura Grootegoed</t>
  </si>
  <si>
    <t>Nuna de Witt Wijn</t>
  </si>
  <si>
    <t>Laura Hasse</t>
  </si>
  <si>
    <t>Rosalie Korrel</t>
  </si>
  <si>
    <t>Caitlin van Doorn</t>
  </si>
  <si>
    <t>Lotte Everts</t>
  </si>
  <si>
    <t>Noëlle de Vries</t>
  </si>
  <si>
    <t>Valerie Kesselaar</t>
  </si>
  <si>
    <t>Amy van Stein</t>
  </si>
  <si>
    <t>Sammy Koch</t>
  </si>
  <si>
    <t>Celine Schikhof</t>
  </si>
  <si>
    <t>Joy van Krevelen</t>
  </si>
  <si>
    <t>Iris van Otterloo</t>
  </si>
  <si>
    <t>Lisanne Woons</t>
  </si>
  <si>
    <t>Lotte van Blokland</t>
  </si>
  <si>
    <t>Megan Best</t>
  </si>
  <si>
    <t>Anna Abeln</t>
  </si>
  <si>
    <t>Kamili van Dijk</t>
  </si>
  <si>
    <t>Bloem Röthengatter</t>
  </si>
  <si>
    <t>Mila Snoek</t>
  </si>
  <si>
    <t>Perline Passial</t>
  </si>
  <si>
    <t>Roos van Vlaanderen</t>
  </si>
  <si>
    <t>Shelly van Vliet</t>
  </si>
  <si>
    <t>Sterre van Vliet</t>
  </si>
  <si>
    <t>Jamie Cornelisse</t>
  </si>
  <si>
    <t>Susan Butter</t>
  </si>
  <si>
    <t>Evelien Hotting</t>
  </si>
  <si>
    <t>Luna Mulderij</t>
  </si>
  <si>
    <t>Melissa Fidder</t>
  </si>
  <si>
    <t>Femke van Braam</t>
  </si>
  <si>
    <t>Mariska Onrust - Blok</t>
  </si>
  <si>
    <t>Eline Valent</t>
  </si>
  <si>
    <t>Elsje van Bergen</t>
  </si>
  <si>
    <t>Pauline van der Velde</t>
  </si>
  <si>
    <t>Nicky Corthals</t>
  </si>
  <si>
    <t>Pam Delissen</t>
  </si>
  <si>
    <t>Sarah Dirksen</t>
  </si>
  <si>
    <t>Hanneke Veldhuizen</t>
  </si>
  <si>
    <t>Judith van Tol</t>
  </si>
  <si>
    <t>Julé van Gendt</t>
  </si>
  <si>
    <t>Gabi Hofstra</t>
  </si>
  <si>
    <t>Hester Mehagnoul</t>
  </si>
  <si>
    <t>Irene Rademaker</t>
  </si>
  <si>
    <t>Quirine Sickinghe</t>
  </si>
  <si>
    <t>Sabine Both</t>
  </si>
  <si>
    <t>Benthe Koper</t>
  </si>
  <si>
    <t>Janneke van Bergen</t>
  </si>
  <si>
    <t>Aline Snuverink</t>
  </si>
  <si>
    <t>Lois Olsthoorn</t>
  </si>
  <si>
    <t>Anastasia Zakholi</t>
  </si>
  <si>
    <t>Cecile de Graaf</t>
  </si>
  <si>
    <t>Jinte Uiterloo</t>
  </si>
  <si>
    <t>Elise van Ouysel</t>
  </si>
  <si>
    <t>Mia Hudson</t>
  </si>
  <si>
    <t>Rachel Worms</t>
  </si>
  <si>
    <t>Aishata Bah</t>
  </si>
  <si>
    <t>Lalla Bah</t>
  </si>
  <si>
    <t>Chiara Merichetti</t>
  </si>
  <si>
    <t>Sandro Camborda En Cina</t>
  </si>
  <si>
    <t>Defne Bilici</t>
  </si>
  <si>
    <t>Nora Meilink</t>
  </si>
  <si>
    <t>Ouiam Bakkali</t>
  </si>
  <si>
    <t>Pepa de Groot</t>
  </si>
  <si>
    <t>Imme Keijser</t>
  </si>
  <si>
    <t>Marit Vroone</t>
  </si>
  <si>
    <t>Laluna Nieuwdorp</t>
  </si>
  <si>
    <t>Manon Broeze</t>
  </si>
  <si>
    <t>Annefloor Koobs</t>
  </si>
  <si>
    <t>Nina Olsder</t>
  </si>
  <si>
    <t>Ehlin Witsen</t>
  </si>
  <si>
    <t>Lotte Admiraal</t>
  </si>
  <si>
    <t>Marit Smit</t>
  </si>
  <si>
    <t>Yulin van Cappellen</t>
  </si>
  <si>
    <t>Lisa de Smet</t>
  </si>
  <si>
    <t>Manon Groot</t>
  </si>
  <si>
    <t>Sierra Lieuw A Soe</t>
  </si>
  <si>
    <t>Hannah de Smet</t>
  </si>
  <si>
    <t>Jana Wolring</t>
  </si>
  <si>
    <t>Puck Ast</t>
  </si>
  <si>
    <t>Graziella Groot</t>
  </si>
  <si>
    <t>Noor Kastman</t>
  </si>
  <si>
    <t>Sahar Afzal</t>
  </si>
  <si>
    <t>Anne Heek</t>
  </si>
  <si>
    <t>Jonna Polhuijs</t>
  </si>
  <si>
    <t>Jose Roodt</t>
  </si>
  <si>
    <t>Lena Scharff</t>
  </si>
  <si>
    <t>TJ</t>
  </si>
  <si>
    <t>AJ</t>
  </si>
  <si>
    <t>MW</t>
  </si>
  <si>
    <t>SpV</t>
  </si>
  <si>
    <t>TdF</t>
  </si>
  <si>
    <t>WtL</t>
  </si>
  <si>
    <t>OvA</t>
  </si>
  <si>
    <t>tot</t>
  </si>
  <si>
    <t>B</t>
  </si>
  <si>
    <t>D</t>
  </si>
  <si>
    <t>totaal</t>
  </si>
  <si>
    <t>plaats</t>
  </si>
  <si>
    <t>Lieke Telman</t>
  </si>
  <si>
    <t>14-03-2006</t>
  </si>
  <si>
    <t>05-09-2001</t>
  </si>
  <si>
    <t>Meghan Meiboom</t>
  </si>
  <si>
    <t>blessure</t>
  </si>
  <si>
    <t>TJ+AJ is hoger</t>
  </si>
  <si>
    <t>hogere TJ en 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</si>
</sst>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Red]\(#,##0.0\)"/>
    <numFmt numFmtId="165" formatCode="0.000"/>
    <numFmt numFmtId="169" formatCode="#,##0.00_ ;[Red]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9">
    <xf numFmtId="0" fontId="0" fillId="0" borderId="0" xfId="0"/>
    <xf numFmtId="0" fontId="0" fillId="33" borderId="0" xfId="0" applyFill="1" applyBorder="1"/>
    <xf numFmtId="164" fontId="19" fillId="34" borderId="17" xfId="0" applyNumberFormat="1" applyFont="1" applyFill="1" applyBorder="1" applyAlignment="1">
      <alignment horizontal="center"/>
    </xf>
    <xf numFmtId="164" fontId="18" fillId="34" borderId="0" xfId="0" applyNumberFormat="1" applyFont="1" applyFill="1" applyBorder="1"/>
    <xf numFmtId="38" fontId="21" fillId="34" borderId="0" xfId="0" applyNumberFormat="1" applyFont="1" applyFill="1" applyBorder="1"/>
    <xf numFmtId="164" fontId="22" fillId="34" borderId="0" xfId="0" applyNumberFormat="1" applyFont="1" applyFill="1" applyBorder="1"/>
    <xf numFmtId="38" fontId="22" fillId="34" borderId="19" xfId="0" applyNumberFormat="1" applyFont="1" applyFill="1" applyBorder="1" applyAlignment="1">
      <alignment horizontal="center"/>
    </xf>
    <xf numFmtId="164" fontId="18" fillId="34" borderId="20" xfId="0" applyNumberFormat="1" applyFont="1" applyFill="1" applyBorder="1"/>
    <xf numFmtId="40" fontId="22" fillId="34" borderId="20" xfId="0" applyNumberFormat="1" applyFont="1" applyFill="1" applyBorder="1"/>
    <xf numFmtId="38" fontId="21" fillId="34" borderId="20" xfId="0" applyNumberFormat="1" applyFont="1" applyFill="1" applyBorder="1"/>
    <xf numFmtId="164" fontId="22" fillId="34" borderId="20" xfId="0" applyNumberFormat="1" applyFont="1" applyFill="1" applyBorder="1"/>
    <xf numFmtId="164" fontId="18" fillId="34" borderId="23" xfId="0" applyNumberFormat="1" applyFont="1" applyFill="1" applyBorder="1"/>
    <xf numFmtId="40" fontId="22" fillId="34" borderId="23" xfId="0" applyNumberFormat="1" applyFont="1" applyFill="1" applyBorder="1"/>
    <xf numFmtId="38" fontId="21" fillId="34" borderId="23" xfId="0" applyNumberFormat="1" applyFont="1" applyFill="1" applyBorder="1"/>
    <xf numFmtId="164" fontId="22" fillId="34" borderId="23" xfId="0" applyNumberFormat="1" applyFont="1" applyFill="1" applyBorder="1"/>
    <xf numFmtId="164" fontId="19" fillId="33" borderId="17" xfId="0" applyNumberFormat="1" applyFont="1" applyFill="1" applyBorder="1" applyAlignment="1">
      <alignment horizontal="center"/>
    </xf>
    <xf numFmtId="40" fontId="20" fillId="33" borderId="17" xfId="0" applyNumberFormat="1" applyFont="1" applyFill="1" applyBorder="1" applyAlignment="1">
      <alignment horizontal="center"/>
    </xf>
    <xf numFmtId="38" fontId="21" fillId="33" borderId="17" xfId="0" applyNumberFormat="1" applyFont="1" applyFill="1" applyBorder="1" applyAlignment="1">
      <alignment horizontal="center"/>
    </xf>
    <xf numFmtId="164" fontId="20" fillId="33" borderId="17" xfId="0" applyNumberFormat="1" applyFont="1" applyFill="1" applyBorder="1" applyAlignment="1">
      <alignment horizontal="center"/>
    </xf>
    <xf numFmtId="165" fontId="20" fillId="33" borderId="17" xfId="0" applyNumberFormat="1" applyFont="1" applyFill="1" applyBorder="1" applyAlignment="1">
      <alignment horizontal="center"/>
    </xf>
    <xf numFmtId="38" fontId="20" fillId="33" borderId="18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164" fontId="18" fillId="33" borderId="0" xfId="0" applyNumberFormat="1" applyFont="1" applyFill="1" applyBorder="1"/>
    <xf numFmtId="40" fontId="22" fillId="33" borderId="0" xfId="0" applyNumberFormat="1" applyFont="1" applyFill="1" applyBorder="1" applyAlignment="1" applyProtection="1">
      <protection hidden="1"/>
    </xf>
    <xf numFmtId="38" fontId="21" fillId="33" borderId="0" xfId="0" applyNumberFormat="1" applyFont="1" applyFill="1" applyBorder="1"/>
    <xf numFmtId="164" fontId="22" fillId="33" borderId="0" xfId="0" applyNumberFormat="1" applyFont="1" applyFill="1" applyBorder="1"/>
    <xf numFmtId="165" fontId="22" fillId="33" borderId="0" xfId="0" applyNumberFormat="1" applyFont="1" applyFill="1" applyBorder="1"/>
    <xf numFmtId="38" fontId="22" fillId="33" borderId="19" xfId="0" applyNumberFormat="1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64" fontId="18" fillId="33" borderId="20" xfId="0" applyNumberFormat="1" applyFont="1" applyFill="1" applyBorder="1"/>
    <xf numFmtId="40" fontId="22" fillId="33" borderId="20" xfId="0" applyNumberFormat="1" applyFont="1" applyFill="1" applyBorder="1"/>
    <xf numFmtId="38" fontId="21" fillId="33" borderId="20" xfId="0" applyNumberFormat="1" applyFont="1" applyFill="1" applyBorder="1"/>
    <xf numFmtId="164" fontId="22" fillId="33" borderId="20" xfId="0" applyNumberFormat="1" applyFont="1" applyFill="1" applyBorder="1"/>
    <xf numFmtId="0" fontId="18" fillId="33" borderId="21" xfId="0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164" fontId="18" fillId="33" borderId="23" xfId="0" applyNumberFormat="1" applyFont="1" applyFill="1" applyBorder="1"/>
    <xf numFmtId="40" fontId="22" fillId="33" borderId="23" xfId="0" applyNumberFormat="1" applyFont="1" applyFill="1" applyBorder="1"/>
    <xf numFmtId="38" fontId="21" fillId="33" borderId="23" xfId="0" applyNumberFormat="1" applyFont="1" applyFill="1" applyBorder="1"/>
    <xf numFmtId="164" fontId="22" fillId="33" borderId="23" xfId="0" applyNumberFormat="1" applyFont="1" applyFill="1" applyBorder="1"/>
    <xf numFmtId="0" fontId="18" fillId="33" borderId="24" xfId="0" applyFont="1" applyFill="1" applyBorder="1" applyAlignment="1">
      <alignment horizontal="center"/>
    </xf>
    <xf numFmtId="40" fontId="22" fillId="33" borderId="20" xfId="0" applyNumberFormat="1" applyFont="1" applyFill="1" applyBorder="1" applyAlignment="1" applyProtection="1">
      <protection hidden="1"/>
    </xf>
    <xf numFmtId="38" fontId="22" fillId="33" borderId="21" xfId="0" applyNumberFormat="1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38" fontId="22" fillId="33" borderId="0" xfId="0" applyNumberFormat="1" applyFont="1" applyFill="1" applyBorder="1" applyAlignment="1">
      <alignment horizontal="center"/>
    </xf>
    <xf numFmtId="0" fontId="0" fillId="33" borderId="25" xfId="0" applyFill="1" applyBorder="1"/>
    <xf numFmtId="0" fontId="0" fillId="33" borderId="26" xfId="0" applyFill="1" applyBorder="1"/>
    <xf numFmtId="0" fontId="0" fillId="33" borderId="27" xfId="0" applyFill="1" applyBorder="1"/>
    <xf numFmtId="0" fontId="0" fillId="33" borderId="23" xfId="0" applyFill="1" applyBorder="1"/>
    <xf numFmtId="40" fontId="22" fillId="33" borderId="23" xfId="0" applyNumberFormat="1" applyFont="1" applyFill="1" applyBorder="1" applyAlignment="1" applyProtection="1">
      <protection hidden="1"/>
    </xf>
    <xf numFmtId="38" fontId="22" fillId="33" borderId="24" xfId="0" applyNumberFormat="1" applyFont="1" applyFill="1" applyBorder="1" applyAlignment="1">
      <alignment horizontal="center"/>
    </xf>
    <xf numFmtId="164" fontId="19" fillId="34" borderId="25" xfId="0" applyNumberFormat="1" applyFont="1" applyFill="1" applyBorder="1" applyAlignment="1">
      <alignment horizontal="center"/>
    </xf>
    <xf numFmtId="40" fontId="20" fillId="34" borderId="25" xfId="0" applyNumberFormat="1" applyFont="1" applyFill="1" applyBorder="1" applyAlignment="1">
      <alignment horizontal="center"/>
    </xf>
    <xf numFmtId="38" fontId="21" fillId="34" borderId="25" xfId="0" applyNumberFormat="1" applyFont="1" applyFill="1" applyBorder="1" applyAlignment="1">
      <alignment horizontal="center"/>
    </xf>
    <xf numFmtId="164" fontId="20" fillId="34" borderId="25" xfId="0" applyNumberFormat="1" applyFont="1" applyFill="1" applyBorder="1" applyAlignment="1">
      <alignment horizontal="center"/>
    </xf>
    <xf numFmtId="38" fontId="20" fillId="34" borderId="28" xfId="0" applyNumberFormat="1" applyFont="1" applyFill="1" applyBorder="1" applyAlignment="1">
      <alignment horizontal="center"/>
    </xf>
    <xf numFmtId="0" fontId="18" fillId="34" borderId="15" xfId="0" applyFont="1" applyFill="1" applyBorder="1"/>
    <xf numFmtId="164" fontId="18" fillId="34" borderId="14" xfId="0" applyNumberFormat="1" applyFont="1" applyFill="1" applyBorder="1"/>
    <xf numFmtId="40" fontId="22" fillId="34" borderId="14" xfId="0" applyNumberFormat="1" applyFont="1" applyFill="1" applyBorder="1" applyAlignment="1" applyProtection="1">
      <protection hidden="1"/>
    </xf>
    <xf numFmtId="38" fontId="21" fillId="34" borderId="14" xfId="0" applyNumberFormat="1" applyFont="1" applyFill="1" applyBorder="1"/>
    <xf numFmtId="164" fontId="22" fillId="34" borderId="14" xfId="0" applyNumberFormat="1" applyFont="1" applyFill="1" applyBorder="1"/>
    <xf numFmtId="38" fontId="22" fillId="34" borderId="29" xfId="0" applyNumberFormat="1" applyFont="1" applyFill="1" applyBorder="1" applyAlignment="1">
      <alignment horizontal="center"/>
    </xf>
    <xf numFmtId="0" fontId="18" fillId="34" borderId="13" xfId="0" applyFont="1" applyFill="1" applyBorder="1"/>
    <xf numFmtId="40" fontId="22" fillId="34" borderId="20" xfId="0" applyNumberFormat="1" applyFont="1" applyFill="1" applyBorder="1" applyAlignment="1" applyProtection="1">
      <protection hidden="1"/>
    </xf>
    <xf numFmtId="38" fontId="22" fillId="34" borderId="21" xfId="0" applyNumberFormat="1" applyFont="1" applyFill="1" applyBorder="1" applyAlignment="1">
      <alignment horizontal="center"/>
    </xf>
    <xf numFmtId="40" fontId="22" fillId="34" borderId="0" xfId="0" applyNumberFormat="1" applyFont="1" applyFill="1" applyBorder="1"/>
    <xf numFmtId="164" fontId="18" fillId="34" borderId="12" xfId="0" applyNumberFormat="1" applyFont="1" applyFill="1" applyBorder="1"/>
    <xf numFmtId="0" fontId="18" fillId="34" borderId="30" xfId="0" applyFont="1" applyFill="1" applyBorder="1"/>
    <xf numFmtId="40" fontId="22" fillId="34" borderId="23" xfId="0" applyNumberFormat="1" applyFont="1" applyFill="1" applyBorder="1" applyAlignment="1" applyProtection="1">
      <protection hidden="1"/>
    </xf>
    <xf numFmtId="38" fontId="22" fillId="34" borderId="24" xfId="0" applyNumberFormat="1" applyFont="1" applyFill="1" applyBorder="1" applyAlignment="1">
      <alignment horizontal="center"/>
    </xf>
    <xf numFmtId="164" fontId="18" fillId="34" borderId="31" xfId="0" applyNumberFormat="1" applyFont="1" applyFill="1" applyBorder="1"/>
    <xf numFmtId="0" fontId="18" fillId="34" borderId="0" xfId="0" applyFont="1" applyFill="1" applyBorder="1"/>
    <xf numFmtId="40" fontId="22" fillId="34" borderId="0" xfId="0" applyNumberFormat="1" applyFont="1" applyFill="1" applyBorder="1" applyAlignment="1" applyProtection="1">
      <protection hidden="1"/>
    </xf>
    <xf numFmtId="38" fontId="22" fillId="34" borderId="0" xfId="0" applyNumberFormat="1" applyFont="1" applyFill="1" applyBorder="1" applyAlignment="1">
      <alignment horizontal="center"/>
    </xf>
    <xf numFmtId="0" fontId="0" fillId="33" borderId="32" xfId="0" applyFill="1" applyBorder="1"/>
    <xf numFmtId="0" fontId="0" fillId="33" borderId="20" xfId="0" applyFill="1" applyBorder="1"/>
    <xf numFmtId="14" fontId="0" fillId="33" borderId="20" xfId="0" applyNumberFormat="1" applyFill="1" applyBorder="1" applyAlignment="1">
      <alignment horizontal="left"/>
    </xf>
    <xf numFmtId="40" fontId="20" fillId="34" borderId="17" xfId="0" applyNumberFormat="1" applyFont="1" applyFill="1" applyBorder="1" applyAlignment="1">
      <alignment horizontal="center"/>
    </xf>
    <xf numFmtId="164" fontId="20" fillId="34" borderId="17" xfId="0" applyNumberFormat="1" applyFont="1" applyFill="1" applyBorder="1" applyAlignment="1">
      <alignment horizontal="center"/>
    </xf>
    <xf numFmtId="0" fontId="16" fillId="33" borderId="33" xfId="0" applyFont="1" applyFill="1" applyBorder="1"/>
    <xf numFmtId="0" fontId="16" fillId="33" borderId="17" xfId="0" applyFont="1" applyFill="1" applyBorder="1"/>
    <xf numFmtId="0" fontId="22" fillId="34" borderId="16" xfId="0" applyFont="1" applyFill="1" applyBorder="1"/>
    <xf numFmtId="0" fontId="16" fillId="33" borderId="0" xfId="0" applyFont="1" applyFill="1" applyBorder="1"/>
    <xf numFmtId="0" fontId="22" fillId="33" borderId="16" xfId="0" applyFont="1" applyFill="1" applyBorder="1" applyAlignment="1">
      <alignment horizontal="center"/>
    </xf>
    <xf numFmtId="165" fontId="22" fillId="34" borderId="34" xfId="0" applyNumberFormat="1" applyFont="1" applyFill="1" applyBorder="1"/>
    <xf numFmtId="165" fontId="23" fillId="34" borderId="13" xfId="0" applyNumberFormat="1" applyFont="1" applyFill="1" applyBorder="1"/>
    <xf numFmtId="165" fontId="23" fillId="34" borderId="30" xfId="0" applyNumberFormat="1" applyFont="1" applyFill="1" applyBorder="1"/>
    <xf numFmtId="165" fontId="23" fillId="34" borderId="15" xfId="0" applyNumberFormat="1" applyFont="1" applyFill="1" applyBorder="1"/>
    <xf numFmtId="40" fontId="20" fillId="33" borderId="16" xfId="0" applyNumberFormat="1" applyFont="1" applyFill="1" applyBorder="1" applyAlignment="1">
      <alignment horizontal="center"/>
    </xf>
    <xf numFmtId="165" fontId="22" fillId="33" borderId="15" xfId="0" applyNumberFormat="1" applyFont="1" applyFill="1" applyBorder="1"/>
    <xf numFmtId="165" fontId="23" fillId="33" borderId="13" xfId="0" applyNumberFormat="1" applyFont="1" applyFill="1" applyBorder="1"/>
    <xf numFmtId="165" fontId="23" fillId="33" borderId="30" xfId="0" applyNumberFormat="1" applyFont="1" applyFill="1" applyBorder="1"/>
    <xf numFmtId="165" fontId="23" fillId="33" borderId="15" xfId="0" applyNumberFormat="1" applyFont="1" applyFill="1" applyBorder="1"/>
    <xf numFmtId="0" fontId="0" fillId="33" borderId="35" xfId="0" applyFill="1" applyBorder="1"/>
    <xf numFmtId="165" fontId="22" fillId="33" borderId="35" xfId="0" applyNumberFormat="1" applyFont="1" applyFill="1" applyBorder="1"/>
    <xf numFmtId="165" fontId="23" fillId="34" borderId="35" xfId="0" applyNumberFormat="1" applyFont="1" applyFill="1" applyBorder="1"/>
    <xf numFmtId="165" fontId="20" fillId="33" borderId="16" xfId="0" applyNumberFormat="1" applyFont="1" applyFill="1" applyBorder="1" applyAlignment="1">
      <alignment horizontal="center"/>
    </xf>
    <xf numFmtId="165" fontId="22" fillId="33" borderId="13" xfId="0" applyNumberFormat="1" applyFont="1" applyFill="1" applyBorder="1"/>
    <xf numFmtId="165" fontId="22" fillId="33" borderId="30" xfId="0" applyNumberFormat="1" applyFont="1" applyFill="1" applyBorder="1"/>
    <xf numFmtId="165" fontId="22" fillId="33" borderId="34" xfId="0" applyNumberFormat="1" applyFont="1" applyFill="1" applyBorder="1"/>
    <xf numFmtId="165" fontId="20" fillId="34" borderId="17" xfId="0" applyNumberFormat="1" applyFont="1" applyFill="1" applyBorder="1" applyAlignment="1"/>
    <xf numFmtId="165" fontId="20" fillId="34" borderId="16" xfId="0" applyNumberFormat="1" applyFont="1" applyFill="1" applyBorder="1" applyAlignment="1"/>
    <xf numFmtId="0" fontId="0" fillId="33" borderId="0" xfId="0" applyFont="1" applyFill="1" applyBorder="1"/>
    <xf numFmtId="38" fontId="21" fillId="34" borderId="17" xfId="0" applyNumberFormat="1" applyFont="1" applyFill="1" applyBorder="1" applyAlignment="1">
      <alignment horizontal="center"/>
    </xf>
    <xf numFmtId="0" fontId="0" fillId="33" borderId="26" xfId="0" applyFont="1" applyFill="1" applyBorder="1"/>
    <xf numFmtId="38" fontId="21" fillId="0" borderId="20" xfId="0" applyNumberFormat="1" applyFont="1" applyFill="1" applyBorder="1"/>
    <xf numFmtId="164" fontId="22" fillId="0" borderId="20" xfId="0" applyNumberFormat="1" applyFont="1" applyFill="1" applyBorder="1"/>
    <xf numFmtId="169" fontId="0" fillId="33" borderId="0" xfId="0" applyNumberFormat="1" applyFill="1" applyBorder="1"/>
    <xf numFmtId="0" fontId="0" fillId="33" borderId="27" xfId="0" applyFont="1" applyFill="1" applyBorder="1"/>
    <xf numFmtId="0" fontId="0" fillId="33" borderId="2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9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1\users\Oscar\CCO\toernooien\OKWN%202006\live%20uitsla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1\users\Inschrijfformulier%20AB-wedstrijden%20Kwiek%20-%20Worm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ngu.nl/uploadedFiles/Inschrijving_Landelijk_Versie_2.05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nemers"/>
      <sheetName val="per cat punt zat"/>
      <sheetName val="per cat zond"/>
      <sheetName val="per cat boek"/>
      <sheetName val="totalen"/>
      <sheetName val="za kl"/>
      <sheetName val="za zw"/>
      <sheetName val="za zw +"/>
      <sheetName val="zo kl"/>
      <sheetName val="zo zw"/>
      <sheetName val="zo zw +"/>
      <sheetName val="demoprog"/>
      <sheetName val="demo"/>
      <sheetName val="speak za"/>
      <sheetName val="speak zo"/>
      <sheetName val="C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hrijving"/>
    </sheetNames>
    <sheetDataSet>
      <sheetData sheetId="0">
        <row r="2">
          <cell r="R2">
            <v>2010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hrijving"/>
    </sheetNames>
    <sheetDataSet>
      <sheetData sheetId="0">
        <row r="35">
          <cell r="P35" t="str">
            <v>A</v>
          </cell>
        </row>
        <row r="36">
          <cell r="P36" t="str">
            <v>B</v>
          </cell>
        </row>
        <row r="37">
          <cell r="P37" t="str">
            <v>C</v>
          </cell>
        </row>
        <row r="38">
          <cell r="P38" t="str">
            <v>Geen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Z301"/>
  <sheetViews>
    <sheetView tabSelected="1" workbookViewId="0"/>
  </sheetViews>
  <sheetFormatPr defaultColWidth="17.140625" defaultRowHeight="15" x14ac:dyDescent="0.25"/>
  <cols>
    <col min="1" max="1" width="5.140625" style="1" bestFit="1" customWidth="1"/>
    <col min="2" max="2" width="27.42578125" style="1" bestFit="1" customWidth="1"/>
    <col min="3" max="3" width="10.42578125" style="1" bestFit="1" customWidth="1"/>
    <col min="4" max="4" width="13" style="1" bestFit="1" customWidth="1"/>
    <col min="5" max="5" width="2.28515625" style="1" bestFit="1" customWidth="1"/>
    <col min="6" max="6" width="4.140625" style="101" customWidth="1"/>
    <col min="7" max="9" width="3.85546875" style="101" customWidth="1"/>
    <col min="10" max="10" width="4.5703125" style="1" customWidth="1"/>
    <col min="11" max="11" width="4.140625" style="101" customWidth="1"/>
    <col min="12" max="14" width="3.85546875" style="101" customWidth="1"/>
    <col min="15" max="15" width="4.5703125" style="1" customWidth="1"/>
    <col min="16" max="16" width="2.85546875" style="101" customWidth="1"/>
    <col min="17" max="17" width="5.140625" style="1" bestFit="1" customWidth="1"/>
    <col min="18" max="18" width="4.140625" style="101" customWidth="1"/>
    <col min="19" max="21" width="4" style="101" customWidth="1"/>
    <col min="22" max="23" width="6.5703125" style="1" bestFit="1" customWidth="1"/>
    <col min="24" max="24" width="6" style="1" bestFit="1" customWidth="1"/>
    <col min="25" max="25" width="14.7109375" style="1" bestFit="1" customWidth="1"/>
    <col min="26" max="26" width="6" style="1" bestFit="1" customWidth="1"/>
    <col min="27" max="16384" width="17.140625" style="1"/>
  </cols>
  <sheetData>
    <row r="1" spans="1:24" s="81" customFormat="1" x14ac:dyDescent="0.25">
      <c r="A1" s="78" t="s">
        <v>60</v>
      </c>
      <c r="B1" s="79"/>
      <c r="C1" s="79"/>
      <c r="D1" s="79"/>
      <c r="E1" s="80"/>
      <c r="F1" s="2" t="s">
        <v>294</v>
      </c>
      <c r="G1" s="50" t="s">
        <v>300</v>
      </c>
      <c r="H1" s="50" t="s">
        <v>295</v>
      </c>
      <c r="I1" s="50" t="s">
        <v>296</v>
      </c>
      <c r="J1" s="51" t="s">
        <v>573</v>
      </c>
      <c r="K1" s="50" t="s">
        <v>290</v>
      </c>
      <c r="L1" s="50" t="s">
        <v>291</v>
      </c>
      <c r="M1" s="50" t="s">
        <v>292</v>
      </c>
      <c r="N1" s="50" t="s">
        <v>293</v>
      </c>
      <c r="O1" s="51" t="s">
        <v>574</v>
      </c>
      <c r="P1" s="52" t="s">
        <v>299</v>
      </c>
      <c r="Q1" s="53" t="s">
        <v>575</v>
      </c>
      <c r="R1" s="50" t="s">
        <v>576</v>
      </c>
      <c r="S1" s="50" t="s">
        <v>577</v>
      </c>
      <c r="T1" s="50" t="s">
        <v>578</v>
      </c>
      <c r="U1" s="50" t="s">
        <v>579</v>
      </c>
      <c r="V1" s="99"/>
      <c r="W1" s="100" t="s">
        <v>583</v>
      </c>
      <c r="X1" s="54" t="s">
        <v>584</v>
      </c>
    </row>
    <row r="2" spans="1:24" x14ac:dyDescent="0.25">
      <c r="A2" s="45">
        <v>5</v>
      </c>
      <c r="B2" s="1" t="s">
        <v>311</v>
      </c>
      <c r="C2" s="1" t="s">
        <v>8</v>
      </c>
      <c r="D2" s="1" t="s">
        <v>24</v>
      </c>
      <c r="E2" s="55"/>
      <c r="F2" s="56">
        <v>8</v>
      </c>
      <c r="G2" s="56">
        <v>8.1999999999999993</v>
      </c>
      <c r="H2" s="56">
        <v>7.9</v>
      </c>
      <c r="I2" s="56">
        <v>7.9</v>
      </c>
      <c r="J2" s="57">
        <f>IF(COUNTIF(F2:I2,"")=0,(SUM(F2:I2)-MAX(F2:I2)-MIN(F2:I2))/2,AVERAGE(F2:I2))</f>
        <v>7.95</v>
      </c>
      <c r="K2" s="56">
        <v>7.7</v>
      </c>
      <c r="L2" s="56">
        <v>7.8</v>
      </c>
      <c r="M2" s="56">
        <v>7.4</v>
      </c>
      <c r="N2" s="56">
        <v>8.4</v>
      </c>
      <c r="O2" s="57">
        <f>IF(COUNTIF(K2:N2,"")=0,(SUM(K2:N2)-MAX(K2:N2)-MIN(K2:N2))/2,AVERAGE(K2:N2))</f>
        <v>7.7499999999999991</v>
      </c>
      <c r="P2" s="58">
        <v>20</v>
      </c>
      <c r="Q2" s="59">
        <v>10</v>
      </c>
      <c r="R2" s="56">
        <v>0</v>
      </c>
      <c r="S2" s="56">
        <v>0.3</v>
      </c>
      <c r="T2" s="56">
        <v>0</v>
      </c>
      <c r="U2" s="56">
        <v>0</v>
      </c>
      <c r="V2" s="56"/>
      <c r="W2" s="83">
        <f>+J2+O2+Q2-R2-S2-T2-U2</f>
        <v>25.4</v>
      </c>
      <c r="X2" s="60">
        <v>1</v>
      </c>
    </row>
    <row r="3" spans="1:24" x14ac:dyDescent="0.25">
      <c r="A3" s="73"/>
      <c r="B3" s="74" t="s">
        <v>312</v>
      </c>
      <c r="C3" s="74" t="s">
        <v>9</v>
      </c>
      <c r="D3" s="74"/>
      <c r="E3" s="61"/>
      <c r="F3" s="7"/>
      <c r="G3" s="7"/>
      <c r="H3" s="7"/>
      <c r="I3" s="7"/>
      <c r="J3" s="62"/>
      <c r="K3" s="7"/>
      <c r="L3" s="7"/>
      <c r="M3" s="7"/>
      <c r="N3" s="7"/>
      <c r="O3" s="62"/>
      <c r="P3" s="9"/>
      <c r="Q3" s="10"/>
      <c r="R3" s="7"/>
      <c r="S3" s="7"/>
      <c r="T3" s="7"/>
      <c r="U3" s="7"/>
      <c r="V3" s="7"/>
      <c r="W3" s="84">
        <f>+W2</f>
        <v>25.4</v>
      </c>
      <c r="X3" s="63"/>
    </row>
    <row r="4" spans="1:24" x14ac:dyDescent="0.25">
      <c r="A4" s="45">
        <v>8</v>
      </c>
      <c r="B4" s="1" t="s">
        <v>317</v>
      </c>
      <c r="C4" s="1" t="s">
        <v>14</v>
      </c>
      <c r="D4" s="1" t="s">
        <v>24</v>
      </c>
      <c r="E4" s="55"/>
      <c r="F4" s="56">
        <v>6.8</v>
      </c>
      <c r="G4" s="56">
        <v>7.8</v>
      </c>
      <c r="H4" s="56">
        <v>7.2</v>
      </c>
      <c r="I4" s="56">
        <v>7.8</v>
      </c>
      <c r="J4" s="57">
        <f>IF(COUNTIF(F4:I4,"")=0,(SUM(F4:I4)-MAX(F4:I4)-MIN(F4:I4))/2,AVERAGE(F4:I4))</f>
        <v>7.5</v>
      </c>
      <c r="K4" s="56">
        <v>7.2</v>
      </c>
      <c r="L4" s="56">
        <v>7.8</v>
      </c>
      <c r="M4" s="56">
        <v>7.9</v>
      </c>
      <c r="N4" s="56">
        <v>8</v>
      </c>
      <c r="O4" s="57">
        <f>IF(COUNTIF(K4:N4,"")=0,(SUM(K4:N4)-MAX(K4:N4)-MIN(K4:N4))/2,AVERAGE(K4:N4))</f>
        <v>7.85</v>
      </c>
      <c r="P4" s="58">
        <v>21</v>
      </c>
      <c r="Q4" s="59">
        <v>10</v>
      </c>
      <c r="R4" s="56">
        <v>0</v>
      </c>
      <c r="S4" s="56">
        <v>0.1</v>
      </c>
      <c r="T4" s="56">
        <v>0</v>
      </c>
      <c r="U4" s="56">
        <v>0</v>
      </c>
      <c r="V4" s="56"/>
      <c r="W4" s="83">
        <f>+J4+O4+Q4-R4-S4-T4-U4</f>
        <v>25.25</v>
      </c>
      <c r="X4" s="60">
        <v>2</v>
      </c>
    </row>
    <row r="5" spans="1:24" x14ac:dyDescent="0.25">
      <c r="A5" s="73"/>
      <c r="B5" s="74" t="s">
        <v>318</v>
      </c>
      <c r="C5" s="74" t="s">
        <v>15</v>
      </c>
      <c r="D5" s="74"/>
      <c r="E5" s="61"/>
      <c r="F5" s="7"/>
      <c r="G5" s="7"/>
      <c r="H5" s="7"/>
      <c r="I5" s="7"/>
      <c r="J5" s="62"/>
      <c r="K5" s="7"/>
      <c r="L5" s="7"/>
      <c r="M5" s="7"/>
      <c r="N5" s="7"/>
      <c r="O5" s="62"/>
      <c r="P5" s="9"/>
      <c r="Q5" s="10"/>
      <c r="R5" s="7"/>
      <c r="S5" s="7"/>
      <c r="T5" s="7"/>
      <c r="U5" s="7"/>
      <c r="V5" s="7"/>
      <c r="W5" s="84">
        <f>+W4</f>
        <v>25.25</v>
      </c>
      <c r="X5" s="63"/>
    </row>
    <row r="6" spans="1:24" x14ac:dyDescent="0.25">
      <c r="A6" s="45">
        <v>7</v>
      </c>
      <c r="B6" s="1" t="s">
        <v>315</v>
      </c>
      <c r="C6" s="1" t="s">
        <v>12</v>
      </c>
      <c r="D6" s="1" t="s">
        <v>24</v>
      </c>
      <c r="E6" s="55"/>
      <c r="F6" s="56">
        <v>7.4</v>
      </c>
      <c r="G6" s="56">
        <v>8.1</v>
      </c>
      <c r="H6" s="56">
        <v>7.6</v>
      </c>
      <c r="I6" s="56">
        <v>7.6</v>
      </c>
      <c r="J6" s="57">
        <f>IF(COUNTIF(F6:I6,"")=0,(SUM(F6:I6)-MAX(F6:I6)-MIN(F6:I6))/2,AVERAGE(F6:I6))</f>
        <v>7.6000000000000005</v>
      </c>
      <c r="K6" s="56">
        <v>7.1</v>
      </c>
      <c r="L6" s="56">
        <v>7.4</v>
      </c>
      <c r="M6" s="56">
        <v>7.5</v>
      </c>
      <c r="N6" s="56">
        <v>7.8</v>
      </c>
      <c r="O6" s="57">
        <f>IF(COUNTIF(K6:N6,"")=0,(SUM(K6:N6)-MAX(K6:N6)-MIN(K6:N6))/2,AVERAGE(K6:N6))</f>
        <v>7.45</v>
      </c>
      <c r="P6" s="58">
        <v>20</v>
      </c>
      <c r="Q6" s="59">
        <v>10</v>
      </c>
      <c r="R6" s="56">
        <v>0</v>
      </c>
      <c r="S6" s="56">
        <v>0</v>
      </c>
      <c r="T6" s="56">
        <v>0</v>
      </c>
      <c r="U6" s="56">
        <v>0</v>
      </c>
      <c r="V6" s="56"/>
      <c r="W6" s="83">
        <f>+J6+O6+Q6-R6-S6-T6-U6</f>
        <v>25.05</v>
      </c>
      <c r="X6" s="60">
        <v>3</v>
      </c>
    </row>
    <row r="7" spans="1:24" x14ac:dyDescent="0.25">
      <c r="A7" s="73"/>
      <c r="B7" s="74" t="s">
        <v>316</v>
      </c>
      <c r="C7" s="74" t="s">
        <v>13</v>
      </c>
      <c r="D7" s="74"/>
      <c r="E7" s="61"/>
      <c r="F7" s="7"/>
      <c r="G7" s="7"/>
      <c r="H7" s="7"/>
      <c r="I7" s="7"/>
      <c r="J7" s="62"/>
      <c r="K7" s="7"/>
      <c r="L7" s="7"/>
      <c r="M7" s="7"/>
      <c r="N7" s="7"/>
      <c r="O7" s="62"/>
      <c r="P7" s="9"/>
      <c r="Q7" s="10"/>
      <c r="R7" s="7"/>
      <c r="S7" s="7"/>
      <c r="T7" s="7"/>
      <c r="U7" s="7"/>
      <c r="V7" s="7"/>
      <c r="W7" s="84">
        <f>+W6</f>
        <v>25.05</v>
      </c>
      <c r="X7" s="63"/>
    </row>
    <row r="8" spans="1:24" x14ac:dyDescent="0.25">
      <c r="A8" s="45">
        <v>6</v>
      </c>
      <c r="B8" s="1" t="s">
        <v>313</v>
      </c>
      <c r="C8" s="1" t="s">
        <v>10</v>
      </c>
      <c r="D8" s="1" t="s">
        <v>24</v>
      </c>
      <c r="E8" s="55"/>
      <c r="F8" s="56">
        <v>7.9</v>
      </c>
      <c r="G8" s="56">
        <v>8.4</v>
      </c>
      <c r="H8" s="56">
        <v>7.7</v>
      </c>
      <c r="I8" s="56">
        <v>7.4</v>
      </c>
      <c r="J8" s="57">
        <f>IF(COUNTIF(F8:I8,"")=0,(SUM(F8:I8)-MAX(F8:I8)-MIN(F8:I8))/2,AVERAGE(F8:I8))</f>
        <v>7.8</v>
      </c>
      <c r="K8" s="56">
        <v>7.6</v>
      </c>
      <c r="L8" s="56">
        <v>7.8</v>
      </c>
      <c r="M8" s="56">
        <v>7.3</v>
      </c>
      <c r="N8" s="56">
        <v>7.8</v>
      </c>
      <c r="O8" s="57">
        <f>IF(COUNTIF(K8:N8,"")=0,(SUM(K8:N8)-MAX(K8:N8)-MIN(K8:N8))/2,AVERAGE(K8:N8))</f>
        <v>7.6999999999999993</v>
      </c>
      <c r="P8" s="58">
        <v>22</v>
      </c>
      <c r="Q8" s="59">
        <v>10</v>
      </c>
      <c r="R8" s="56">
        <v>0</v>
      </c>
      <c r="S8" s="56">
        <v>0.6</v>
      </c>
      <c r="T8" s="56">
        <v>0</v>
      </c>
      <c r="U8" s="56">
        <v>0</v>
      </c>
      <c r="V8" s="56"/>
      <c r="W8" s="83">
        <f>+J8+O8+Q8-R8-S8-T8-U8</f>
        <v>24.9</v>
      </c>
      <c r="X8" s="60">
        <v>4</v>
      </c>
    </row>
    <row r="9" spans="1:24" x14ac:dyDescent="0.25">
      <c r="A9" s="73"/>
      <c r="B9" s="74" t="s">
        <v>314</v>
      </c>
      <c r="C9" s="74" t="s">
        <v>11</v>
      </c>
      <c r="D9" s="74"/>
      <c r="E9" s="61"/>
      <c r="F9" s="7"/>
      <c r="G9" s="7"/>
      <c r="H9" s="7"/>
      <c r="I9" s="7"/>
      <c r="J9" s="62"/>
      <c r="K9" s="7"/>
      <c r="L9" s="7"/>
      <c r="M9" s="7"/>
      <c r="N9" s="7"/>
      <c r="O9" s="62"/>
      <c r="P9" s="9"/>
      <c r="Q9" s="10"/>
      <c r="R9" s="7"/>
      <c r="S9" s="7"/>
      <c r="T9" s="7"/>
      <c r="U9" s="7"/>
      <c r="V9" s="7"/>
      <c r="W9" s="84">
        <f>+W8</f>
        <v>24.9</v>
      </c>
      <c r="X9" s="63"/>
    </row>
    <row r="10" spans="1:24" x14ac:dyDescent="0.25">
      <c r="A10" s="45">
        <v>109</v>
      </c>
      <c r="B10" s="1" t="s">
        <v>546</v>
      </c>
      <c r="C10" s="1" t="s">
        <v>279</v>
      </c>
      <c r="D10" s="1" t="s">
        <v>255</v>
      </c>
      <c r="E10" s="55"/>
      <c r="F10" s="3">
        <v>7.8</v>
      </c>
      <c r="G10" s="56">
        <v>7.1</v>
      </c>
      <c r="H10" s="56">
        <v>7.8</v>
      </c>
      <c r="I10" s="56">
        <v>7.7</v>
      </c>
      <c r="J10" s="57">
        <f>IF(COUNTIF(F10:I10,"")=0,(SUM(F10:I10)-MAX(F10:I10)-MIN(F10:I10))/2,AVERAGE(F10:I10))</f>
        <v>7.7499999999999991</v>
      </c>
      <c r="K10" s="56">
        <v>7.3</v>
      </c>
      <c r="L10" s="56">
        <v>7.7</v>
      </c>
      <c r="M10" s="56">
        <v>7.2</v>
      </c>
      <c r="N10" s="56">
        <v>6.9</v>
      </c>
      <c r="O10" s="57">
        <f>IF(COUNTIF(K10:N10,"")=0,(SUM(K10:N10)-MAX(K10:N10)-MIN(K10:N10))/2,AVERAGE(K10:N10))</f>
        <v>7.2500000000000009</v>
      </c>
      <c r="P10" s="58">
        <v>22</v>
      </c>
      <c r="Q10" s="59">
        <v>10</v>
      </c>
      <c r="R10" s="56">
        <v>0</v>
      </c>
      <c r="S10" s="56">
        <v>0.3</v>
      </c>
      <c r="T10" s="56">
        <v>0</v>
      </c>
      <c r="U10" s="56">
        <v>0.3</v>
      </c>
      <c r="V10" s="56"/>
      <c r="W10" s="83">
        <f>+J10+O10+Q10-R10-S10-T10-U10</f>
        <v>24.4</v>
      </c>
      <c r="X10" s="60">
        <v>5</v>
      </c>
    </row>
    <row r="11" spans="1:24" x14ac:dyDescent="0.25">
      <c r="A11" s="73"/>
      <c r="B11" s="74" t="s">
        <v>547</v>
      </c>
      <c r="C11" s="74" t="s">
        <v>278</v>
      </c>
      <c r="D11" s="74"/>
      <c r="E11" s="61"/>
      <c r="F11" s="7"/>
      <c r="G11" s="7"/>
      <c r="H11" s="7"/>
      <c r="I11" s="7"/>
      <c r="J11" s="62"/>
      <c r="K11" s="7"/>
      <c r="L11" s="7"/>
      <c r="M11" s="7"/>
      <c r="N11" s="7"/>
      <c r="O11" s="62"/>
      <c r="P11" s="9"/>
      <c r="Q11" s="10"/>
      <c r="R11" s="7"/>
      <c r="S11" s="7"/>
      <c r="T11" s="7"/>
      <c r="U11" s="7"/>
      <c r="V11" s="7"/>
      <c r="W11" s="84">
        <f>+W10</f>
        <v>24.4</v>
      </c>
      <c r="X11" s="63"/>
    </row>
    <row r="12" spans="1:24" x14ac:dyDescent="0.25">
      <c r="A12" s="45">
        <v>75</v>
      </c>
      <c r="B12" s="1" t="s">
        <v>471</v>
      </c>
      <c r="C12" s="1" t="s">
        <v>197</v>
      </c>
      <c r="D12" s="1" t="s">
        <v>170</v>
      </c>
      <c r="E12" s="55"/>
      <c r="F12" s="56">
        <v>7.5</v>
      </c>
      <c r="G12" s="56">
        <v>7.8</v>
      </c>
      <c r="H12" s="56">
        <v>7.3</v>
      </c>
      <c r="I12" s="56">
        <v>7</v>
      </c>
      <c r="J12" s="57">
        <f>IF(COUNTIF(F12:I12,"")=0,(SUM(F12:I12)-MAX(F12:I12)-MIN(F12:I12))/2,AVERAGE(F12:I12))</f>
        <v>7.4</v>
      </c>
      <c r="K12" s="56">
        <v>6.5</v>
      </c>
      <c r="L12" s="56">
        <v>7.2</v>
      </c>
      <c r="M12" s="56">
        <v>7.1</v>
      </c>
      <c r="N12" s="56">
        <v>6.8</v>
      </c>
      <c r="O12" s="57">
        <f>IF(COUNTIF(K12:N12,"")=0,(SUM(K12:N12)-MAX(K12:N12)-MIN(K12:N12))/2,AVERAGE(K12:N12))</f>
        <v>6.9499999999999993</v>
      </c>
      <c r="P12" s="58">
        <v>20</v>
      </c>
      <c r="Q12" s="59">
        <v>10</v>
      </c>
      <c r="R12" s="56">
        <v>0</v>
      </c>
      <c r="S12" s="56">
        <v>0</v>
      </c>
      <c r="T12" s="56">
        <v>0</v>
      </c>
      <c r="U12" s="56">
        <v>0</v>
      </c>
      <c r="V12" s="56"/>
      <c r="W12" s="83">
        <f>+J12+O12+Q12-R12-S12-T12-U12</f>
        <v>24.35</v>
      </c>
      <c r="X12" s="60">
        <v>6</v>
      </c>
    </row>
    <row r="13" spans="1:24" x14ac:dyDescent="0.25">
      <c r="A13" s="73"/>
      <c r="B13" s="74" t="s">
        <v>472</v>
      </c>
      <c r="C13" s="74" t="s">
        <v>196</v>
      </c>
      <c r="D13" s="74"/>
      <c r="E13" s="61"/>
      <c r="F13" s="7"/>
      <c r="G13" s="7"/>
      <c r="H13" s="7"/>
      <c r="I13" s="7"/>
      <c r="J13" s="62"/>
      <c r="K13" s="7"/>
      <c r="L13" s="7"/>
      <c r="M13" s="7"/>
      <c r="N13" s="7"/>
      <c r="O13" s="62"/>
      <c r="P13" s="9"/>
      <c r="Q13" s="10"/>
      <c r="R13" s="7"/>
      <c r="S13" s="7"/>
      <c r="T13" s="7"/>
      <c r="U13" s="7"/>
      <c r="V13" s="7"/>
      <c r="W13" s="84">
        <f>+W12</f>
        <v>24.35</v>
      </c>
      <c r="X13" s="63"/>
    </row>
    <row r="14" spans="1:24" x14ac:dyDescent="0.25">
      <c r="A14" s="45">
        <v>12</v>
      </c>
      <c r="B14" s="1" t="s">
        <v>325</v>
      </c>
      <c r="C14" s="1" t="s">
        <v>22</v>
      </c>
      <c r="D14" s="1" t="s">
        <v>26</v>
      </c>
      <c r="E14" s="55"/>
      <c r="F14" s="3">
        <v>6.9</v>
      </c>
      <c r="G14" s="56">
        <v>7</v>
      </c>
      <c r="H14" s="56">
        <v>6.6</v>
      </c>
      <c r="I14" s="56">
        <v>7.7</v>
      </c>
      <c r="J14" s="57">
        <f>IF(COUNTIF(F14:I14,"")=0,(SUM(F14:I14)-MAX(F14:I14)-MIN(F14:I14))/2,AVERAGE(F14:I14))</f>
        <v>6.95</v>
      </c>
      <c r="K14" s="56">
        <v>7.1</v>
      </c>
      <c r="L14" s="56">
        <v>7</v>
      </c>
      <c r="M14" s="56">
        <v>7.3</v>
      </c>
      <c r="N14" s="56">
        <v>7.1</v>
      </c>
      <c r="O14" s="57">
        <f>IF(COUNTIF(K14:N14,"")=0,(SUM(K14:N14)-MAX(K14:N14)-MIN(K14:N14))/2,AVERAGE(K14:N14))</f>
        <v>7.1</v>
      </c>
      <c r="P14" s="58">
        <v>25</v>
      </c>
      <c r="Q14" s="59">
        <v>10</v>
      </c>
      <c r="R14" s="56">
        <v>0</v>
      </c>
      <c r="S14" s="56">
        <v>0</v>
      </c>
      <c r="T14" s="56">
        <v>0</v>
      </c>
      <c r="U14" s="56">
        <v>0</v>
      </c>
      <c r="V14" s="56"/>
      <c r="W14" s="83">
        <f>+J14+O14+Q14-R14-S14-T14-U14</f>
        <v>24.05</v>
      </c>
      <c r="X14" s="60">
        <v>7</v>
      </c>
    </row>
    <row r="15" spans="1:24" x14ac:dyDescent="0.25">
      <c r="A15" s="73"/>
      <c r="B15" s="74" t="s">
        <v>326</v>
      </c>
      <c r="C15" s="74" t="s">
        <v>23</v>
      </c>
      <c r="D15" s="74"/>
      <c r="E15" s="61"/>
      <c r="F15" s="7"/>
      <c r="G15" s="7"/>
      <c r="H15" s="7"/>
      <c r="I15" s="7"/>
      <c r="J15" s="62"/>
      <c r="K15" s="7"/>
      <c r="L15" s="7"/>
      <c r="M15" s="7"/>
      <c r="N15" s="7"/>
      <c r="O15" s="62"/>
      <c r="P15" s="9"/>
      <c r="Q15" s="10"/>
      <c r="R15" s="7"/>
      <c r="S15" s="7"/>
      <c r="T15" s="7"/>
      <c r="U15" s="7"/>
      <c r="V15" s="7"/>
      <c r="W15" s="84">
        <f>+W14</f>
        <v>24.05</v>
      </c>
      <c r="X15" s="63"/>
    </row>
    <row r="16" spans="1:24" x14ac:dyDescent="0.25">
      <c r="A16" s="45">
        <v>10</v>
      </c>
      <c r="B16" s="1" t="s">
        <v>321</v>
      </c>
      <c r="C16" s="1" t="s">
        <v>18</v>
      </c>
      <c r="D16" s="1" t="s">
        <v>25</v>
      </c>
      <c r="E16" s="55"/>
      <c r="F16" s="56">
        <v>7.6</v>
      </c>
      <c r="G16" s="56">
        <v>6.9</v>
      </c>
      <c r="H16" s="56">
        <v>7.2</v>
      </c>
      <c r="I16" s="56">
        <v>7.4</v>
      </c>
      <c r="J16" s="57">
        <f>IF(COUNTIF(F16:I16,"")=0,(SUM(F16:I16)-MAX(F16:I16)-MIN(F16:I16))/2,AVERAGE(F16:I16))</f>
        <v>7.3</v>
      </c>
      <c r="K16" s="56">
        <v>6.7</v>
      </c>
      <c r="L16" s="56">
        <v>7.4</v>
      </c>
      <c r="M16" s="56">
        <v>6.9</v>
      </c>
      <c r="N16" s="56">
        <v>7.1</v>
      </c>
      <c r="O16" s="57">
        <f>IF(COUNTIF(K16:N16,"")=0,(SUM(K16:N16)-MAX(K16:N16)-MIN(K16:N16))/2,AVERAGE(K16:N16))</f>
        <v>7.0000000000000018</v>
      </c>
      <c r="P16" s="58">
        <v>21</v>
      </c>
      <c r="Q16" s="59">
        <v>10</v>
      </c>
      <c r="R16" s="56">
        <v>0</v>
      </c>
      <c r="S16" s="56">
        <v>0.3</v>
      </c>
      <c r="T16" s="56">
        <v>0</v>
      </c>
      <c r="U16" s="56">
        <v>0</v>
      </c>
      <c r="V16" s="56"/>
      <c r="W16" s="83">
        <f>+J16+O16+Q16-R16-S16-T16-U16</f>
        <v>24</v>
      </c>
      <c r="X16" s="60">
        <v>8</v>
      </c>
    </row>
    <row r="17" spans="1:24" x14ac:dyDescent="0.25">
      <c r="A17" s="73"/>
      <c r="B17" s="74" t="s">
        <v>322</v>
      </c>
      <c r="C17" s="74" t="s">
        <v>19</v>
      </c>
      <c r="D17" s="74"/>
      <c r="E17" s="61"/>
      <c r="F17" s="7"/>
      <c r="G17" s="7"/>
      <c r="H17" s="7"/>
      <c r="I17" s="7"/>
      <c r="J17" s="62"/>
      <c r="K17" s="7"/>
      <c r="L17" s="7"/>
      <c r="M17" s="7"/>
      <c r="N17" s="7"/>
      <c r="O17" s="62"/>
      <c r="P17" s="9"/>
      <c r="Q17" s="10"/>
      <c r="R17" s="7"/>
      <c r="S17" s="7"/>
      <c r="T17" s="7"/>
      <c r="U17" s="7"/>
      <c r="V17" s="7"/>
      <c r="W17" s="84">
        <f>+W16</f>
        <v>24</v>
      </c>
      <c r="X17" s="63"/>
    </row>
    <row r="18" spans="1:24" x14ac:dyDescent="0.25">
      <c r="A18" s="45">
        <v>113</v>
      </c>
      <c r="B18" s="1" t="s">
        <v>554</v>
      </c>
      <c r="C18" s="1" t="s">
        <v>271</v>
      </c>
      <c r="D18" s="1" t="s">
        <v>262</v>
      </c>
      <c r="E18" s="55"/>
      <c r="F18" s="3">
        <v>6.8</v>
      </c>
      <c r="G18" s="56">
        <v>7</v>
      </c>
      <c r="H18" s="56">
        <v>6.4</v>
      </c>
      <c r="I18" s="56">
        <v>6.8</v>
      </c>
      <c r="J18" s="57">
        <f>IF(COUNTIF(F18:I18,"")=0,(SUM(F18:I18)-MAX(F18:I18)-MIN(F18:I18))/2,AVERAGE(F18:I18))</f>
        <v>6.8000000000000016</v>
      </c>
      <c r="K18" s="56">
        <v>7.3</v>
      </c>
      <c r="L18" s="56">
        <v>7.2</v>
      </c>
      <c r="M18" s="56">
        <v>6.7</v>
      </c>
      <c r="N18" s="56">
        <v>7.7</v>
      </c>
      <c r="O18" s="57">
        <f>IF(COUNTIF(K18:N18,"")=0,(SUM(K18:N18)-MAX(K18:N18)-MIN(K18:N18))/2,AVERAGE(K18:N18))</f>
        <v>7.25</v>
      </c>
      <c r="P18" s="58">
        <v>20</v>
      </c>
      <c r="Q18" s="59">
        <v>10</v>
      </c>
      <c r="R18" s="56">
        <v>0</v>
      </c>
      <c r="S18" s="56">
        <v>0.3</v>
      </c>
      <c r="T18" s="56">
        <v>0</v>
      </c>
      <c r="U18" s="56">
        <v>0</v>
      </c>
      <c r="V18" s="56"/>
      <c r="W18" s="83">
        <f>+J18+O18+Q18-R18-S18-T18-U18</f>
        <v>23.75</v>
      </c>
      <c r="X18" s="60">
        <v>9</v>
      </c>
    </row>
    <row r="19" spans="1:24" x14ac:dyDescent="0.25">
      <c r="A19" s="73"/>
      <c r="B19" s="74" t="s">
        <v>555</v>
      </c>
      <c r="C19" s="74" t="s">
        <v>270</v>
      </c>
      <c r="D19" s="74"/>
      <c r="E19" s="61"/>
      <c r="F19" s="7"/>
      <c r="G19" s="7"/>
      <c r="H19" s="7"/>
      <c r="I19" s="7"/>
      <c r="J19" s="62"/>
      <c r="K19" s="7"/>
      <c r="L19" s="7"/>
      <c r="M19" s="7"/>
      <c r="N19" s="7"/>
      <c r="O19" s="62"/>
      <c r="P19" s="9"/>
      <c r="Q19" s="10"/>
      <c r="R19" s="7"/>
      <c r="S19" s="7"/>
      <c r="T19" s="7"/>
      <c r="U19" s="7"/>
      <c r="V19" s="7"/>
      <c r="W19" s="84">
        <f>+W18</f>
        <v>23.75</v>
      </c>
      <c r="X19" s="63"/>
    </row>
    <row r="20" spans="1:24" x14ac:dyDescent="0.25">
      <c r="A20" s="45">
        <v>115</v>
      </c>
      <c r="B20" s="1" t="s">
        <v>558</v>
      </c>
      <c r="C20" s="1" t="s">
        <v>268</v>
      </c>
      <c r="D20" s="1" t="s">
        <v>262</v>
      </c>
      <c r="E20" s="55"/>
      <c r="F20" s="56">
        <v>6.9</v>
      </c>
      <c r="G20" s="56">
        <v>6.9</v>
      </c>
      <c r="H20" s="56">
        <v>6.9</v>
      </c>
      <c r="I20" s="56">
        <v>6.4</v>
      </c>
      <c r="J20" s="57">
        <f>IF(COUNTIF(F20:I20,"")=0,(SUM(F20:I20)-MAX(F20:I20)-MIN(F20:I20))/2,AVERAGE(F20:I20))</f>
        <v>6.9000000000000012</v>
      </c>
      <c r="K20" s="56">
        <v>6.7</v>
      </c>
      <c r="L20" s="56">
        <v>6.7</v>
      </c>
      <c r="M20" s="56">
        <v>6.8</v>
      </c>
      <c r="N20" s="56">
        <v>7.1</v>
      </c>
      <c r="O20" s="57">
        <f>IF(COUNTIF(K20:N20,"")=0,(SUM(K20:N20)-MAX(K20:N20)-MIN(K20:N20))/2,AVERAGE(K20:N20))</f>
        <v>6.7499999999999982</v>
      </c>
      <c r="P20" s="58">
        <v>24</v>
      </c>
      <c r="Q20" s="59">
        <v>10</v>
      </c>
      <c r="R20" s="56">
        <v>0</v>
      </c>
      <c r="S20" s="56">
        <v>0</v>
      </c>
      <c r="T20" s="56">
        <v>0</v>
      </c>
      <c r="U20" s="56">
        <v>0.1</v>
      </c>
      <c r="V20" s="56"/>
      <c r="W20" s="83">
        <f>+J20+O20+Q20-R20-S20-T20-U20</f>
        <v>23.549999999999997</v>
      </c>
      <c r="X20" s="60">
        <v>10</v>
      </c>
    </row>
    <row r="21" spans="1:24" x14ac:dyDescent="0.25">
      <c r="A21" s="73"/>
      <c r="B21" s="74" t="s">
        <v>559</v>
      </c>
      <c r="C21" s="74" t="s">
        <v>267</v>
      </c>
      <c r="D21" s="74"/>
      <c r="E21" s="61"/>
      <c r="F21" s="7"/>
      <c r="G21" s="7"/>
      <c r="H21" s="7"/>
      <c r="I21" s="7"/>
      <c r="J21" s="62"/>
      <c r="K21" s="7"/>
      <c r="L21" s="7"/>
      <c r="M21" s="7"/>
      <c r="N21" s="7"/>
      <c r="O21" s="62"/>
      <c r="P21" s="9"/>
      <c r="Q21" s="10"/>
      <c r="R21" s="7"/>
      <c r="S21" s="7"/>
      <c r="T21" s="7"/>
      <c r="U21" s="7"/>
      <c r="V21" s="7"/>
      <c r="W21" s="84">
        <f>+W20</f>
        <v>23.549999999999997</v>
      </c>
      <c r="X21" s="63"/>
    </row>
    <row r="22" spans="1:24" x14ac:dyDescent="0.25">
      <c r="A22" s="45">
        <v>3</v>
      </c>
      <c r="B22" s="1" t="s">
        <v>307</v>
      </c>
      <c r="C22" s="1" t="s">
        <v>4</v>
      </c>
      <c r="D22" s="1" t="s">
        <v>24</v>
      </c>
      <c r="E22" s="55"/>
      <c r="F22" s="3">
        <v>6.7</v>
      </c>
      <c r="G22" s="56">
        <v>6.9</v>
      </c>
      <c r="H22" s="56">
        <v>7.1</v>
      </c>
      <c r="I22" s="56">
        <v>6.9</v>
      </c>
      <c r="J22" s="57">
        <f>IF(COUNTIF(F22:I22,"")=0,(SUM(F22:I22)-MAX(F22:I22)-MIN(F22:I22))/2,AVERAGE(F22:I22))</f>
        <v>6.9</v>
      </c>
      <c r="K22" s="56">
        <v>7.3</v>
      </c>
      <c r="L22" s="56">
        <v>7.3</v>
      </c>
      <c r="M22" s="56">
        <v>7</v>
      </c>
      <c r="N22" s="56">
        <v>7.8</v>
      </c>
      <c r="O22" s="57">
        <f>IF(COUNTIF(K22:N22,"")=0,(SUM(K22:N22)-MAX(K22:N22)-MIN(K22:N22))/2,AVERAGE(K22:N22))</f>
        <v>7.3000000000000007</v>
      </c>
      <c r="P22" s="58">
        <v>20</v>
      </c>
      <c r="Q22" s="59">
        <v>10</v>
      </c>
      <c r="R22" s="56">
        <v>0</v>
      </c>
      <c r="S22" s="56">
        <v>0.6</v>
      </c>
      <c r="T22" s="56">
        <v>0</v>
      </c>
      <c r="U22" s="56">
        <v>0.3</v>
      </c>
      <c r="V22" s="56"/>
      <c r="W22" s="83">
        <f>+J22+O22+Q22-R22-S22-T22-U22</f>
        <v>23.3</v>
      </c>
      <c r="X22" s="60">
        <v>11</v>
      </c>
    </row>
    <row r="23" spans="1:24" x14ac:dyDescent="0.25">
      <c r="A23" s="73"/>
      <c r="B23" s="74" t="s">
        <v>308</v>
      </c>
      <c r="C23" s="74" t="s">
        <v>5</v>
      </c>
      <c r="D23" s="74"/>
      <c r="E23" s="61"/>
      <c r="F23" s="7"/>
      <c r="G23" s="7"/>
      <c r="H23" s="7"/>
      <c r="I23" s="7"/>
      <c r="J23" s="62"/>
      <c r="K23" s="7"/>
      <c r="L23" s="7"/>
      <c r="M23" s="7"/>
      <c r="N23" s="7"/>
      <c r="O23" s="62"/>
      <c r="P23" s="9"/>
      <c r="Q23" s="10"/>
      <c r="R23" s="7"/>
      <c r="S23" s="7"/>
      <c r="T23" s="7"/>
      <c r="U23" s="7"/>
      <c r="V23" s="7"/>
      <c r="W23" s="84">
        <f>+W22</f>
        <v>23.3</v>
      </c>
      <c r="X23" s="63"/>
    </row>
    <row r="24" spans="1:24" x14ac:dyDescent="0.25">
      <c r="A24" s="45">
        <v>111</v>
      </c>
      <c r="B24" s="1" t="s">
        <v>550</v>
      </c>
      <c r="C24" s="1" t="s">
        <v>275</v>
      </c>
      <c r="D24" s="1" t="s">
        <v>262</v>
      </c>
      <c r="E24" s="55"/>
      <c r="F24" s="56">
        <v>6.5</v>
      </c>
      <c r="G24" s="56">
        <v>7.5</v>
      </c>
      <c r="H24" s="56">
        <v>7.1</v>
      </c>
      <c r="I24" s="56">
        <v>7.1</v>
      </c>
      <c r="J24" s="57">
        <f>IF(COUNTIF(F24:I24,"")=0,(SUM(F24:I24)-MAX(F24:I24)-MIN(F24:I24))/2,AVERAGE(F24:I24))</f>
        <v>7.1000000000000014</v>
      </c>
      <c r="K24" s="56">
        <v>7.2</v>
      </c>
      <c r="L24" s="56">
        <v>6.9</v>
      </c>
      <c r="M24" s="56">
        <v>7.2</v>
      </c>
      <c r="N24" s="56">
        <v>7.9</v>
      </c>
      <c r="O24" s="57">
        <f>IF(COUNTIF(K24:N24,"")=0,(SUM(K24:N24)-MAX(K24:N24)-MIN(K24:N24))/2,AVERAGE(K24:N24))</f>
        <v>7.200000000000002</v>
      </c>
      <c r="P24" s="58">
        <v>20</v>
      </c>
      <c r="Q24" s="59">
        <v>10</v>
      </c>
      <c r="R24" s="56">
        <v>0</v>
      </c>
      <c r="S24" s="56">
        <v>1.2</v>
      </c>
      <c r="T24" s="56">
        <v>0</v>
      </c>
      <c r="U24" s="56">
        <v>0</v>
      </c>
      <c r="V24" s="56"/>
      <c r="W24" s="83">
        <f>+J24+O24+Q24-R24-S24-T24-U24</f>
        <v>23.100000000000005</v>
      </c>
      <c r="X24" s="60">
        <v>12</v>
      </c>
    </row>
    <row r="25" spans="1:24" x14ac:dyDescent="0.25">
      <c r="A25" s="73"/>
      <c r="B25" s="74" t="s">
        <v>551</v>
      </c>
      <c r="C25" s="74" t="s">
        <v>274</v>
      </c>
      <c r="D25" s="74"/>
      <c r="E25" s="61"/>
      <c r="F25" s="7"/>
      <c r="G25" s="7"/>
      <c r="H25" s="7"/>
      <c r="I25" s="7"/>
      <c r="J25" s="62"/>
      <c r="K25" s="7"/>
      <c r="L25" s="7"/>
      <c r="M25" s="7"/>
      <c r="N25" s="7"/>
      <c r="O25" s="62"/>
      <c r="P25" s="9"/>
      <c r="Q25" s="10"/>
      <c r="R25" s="7"/>
      <c r="S25" s="7"/>
      <c r="T25" s="7"/>
      <c r="U25" s="7"/>
      <c r="V25" s="7"/>
      <c r="W25" s="84">
        <f>+W24</f>
        <v>23.100000000000005</v>
      </c>
      <c r="X25" s="63"/>
    </row>
    <row r="26" spans="1:24" x14ac:dyDescent="0.25">
      <c r="A26" s="45">
        <v>9</v>
      </c>
      <c r="B26" s="1" t="s">
        <v>319</v>
      </c>
      <c r="C26" s="1" t="s">
        <v>16</v>
      </c>
      <c r="D26" s="1" t="s">
        <v>25</v>
      </c>
      <c r="E26" s="55"/>
      <c r="F26" s="3">
        <v>7.4</v>
      </c>
      <c r="G26" s="56">
        <v>6.8</v>
      </c>
      <c r="H26" s="56">
        <v>6.6</v>
      </c>
      <c r="I26" s="56">
        <v>6.7</v>
      </c>
      <c r="J26" s="57">
        <f>IF(COUNTIF(F26:I26,"")=0,(SUM(F26:I26)-MAX(F26:I26)-MIN(F26:I26))/2,AVERAGE(F26:I26))</f>
        <v>6.7499999999999973</v>
      </c>
      <c r="K26" s="56">
        <v>6.9</v>
      </c>
      <c r="L26" s="56">
        <v>7</v>
      </c>
      <c r="M26" s="56">
        <v>7.3</v>
      </c>
      <c r="N26" s="56">
        <v>6.6</v>
      </c>
      <c r="O26" s="57">
        <f>IF(COUNTIF(K26:N26,"")=0,(SUM(K26:N26)-MAX(K26:N26)-MIN(K26:N26))/2,AVERAGE(K26:N26))</f>
        <v>6.9499999999999984</v>
      </c>
      <c r="P26" s="58">
        <v>18</v>
      </c>
      <c r="Q26" s="59">
        <v>9.6</v>
      </c>
      <c r="R26" s="56">
        <v>0</v>
      </c>
      <c r="S26" s="56">
        <v>0.9</v>
      </c>
      <c r="T26" s="56">
        <v>0</v>
      </c>
      <c r="U26" s="56">
        <v>0</v>
      </c>
      <c r="V26" s="56"/>
      <c r="W26" s="83">
        <f>+J26+O26+Q26-R26-S26-T26-U26</f>
        <v>22.4</v>
      </c>
      <c r="X26" s="60">
        <v>13</v>
      </c>
    </row>
    <row r="27" spans="1:24" x14ac:dyDescent="0.25">
      <c r="A27" s="73"/>
      <c r="B27" s="74" t="s">
        <v>320</v>
      </c>
      <c r="C27" s="74" t="s">
        <v>17</v>
      </c>
      <c r="D27" s="74"/>
      <c r="E27" s="61"/>
      <c r="F27" s="7"/>
      <c r="G27" s="7"/>
      <c r="H27" s="7"/>
      <c r="I27" s="7"/>
      <c r="J27" s="62"/>
      <c r="K27" s="7"/>
      <c r="L27" s="7"/>
      <c r="M27" s="7"/>
      <c r="N27" s="7"/>
      <c r="O27" s="62"/>
      <c r="P27" s="9"/>
      <c r="Q27" s="10"/>
      <c r="R27" s="7"/>
      <c r="S27" s="7"/>
      <c r="T27" s="7"/>
      <c r="U27" s="7"/>
      <c r="V27" s="7"/>
      <c r="W27" s="84">
        <f>+W26</f>
        <v>22.4</v>
      </c>
      <c r="X27" s="63"/>
    </row>
    <row r="28" spans="1:24" x14ac:dyDescent="0.25">
      <c r="A28" s="45">
        <v>4</v>
      </c>
      <c r="B28" s="1" t="s">
        <v>309</v>
      </c>
      <c r="C28" s="1" t="s">
        <v>6</v>
      </c>
      <c r="D28" s="1" t="s">
        <v>24</v>
      </c>
      <c r="E28" s="55"/>
      <c r="F28" s="56">
        <v>7.2</v>
      </c>
      <c r="G28" s="56">
        <v>6.9</v>
      </c>
      <c r="H28" s="56">
        <v>6.2</v>
      </c>
      <c r="I28" s="56">
        <v>7</v>
      </c>
      <c r="J28" s="57">
        <f>IF(COUNTIF(F28:I28,"")=0,(SUM(F28:I28)-MAX(F28:I28)-MIN(F28:I28))/2,AVERAGE(F28:I28))</f>
        <v>6.9500000000000011</v>
      </c>
      <c r="K28" s="56">
        <v>7</v>
      </c>
      <c r="L28" s="56">
        <v>7.4</v>
      </c>
      <c r="M28" s="56">
        <v>7.3</v>
      </c>
      <c r="N28" s="56">
        <v>7.6</v>
      </c>
      <c r="O28" s="57">
        <f>IF(COUNTIF(K28:N28,"")=0,(SUM(K28:N28)-MAX(K28:N28)-MIN(K28:N28))/2,AVERAGE(K28:N28))</f>
        <v>7.3499999999999979</v>
      </c>
      <c r="P28" s="58">
        <v>17</v>
      </c>
      <c r="Q28" s="59">
        <v>9.4</v>
      </c>
      <c r="R28" s="56">
        <v>0</v>
      </c>
      <c r="S28" s="56">
        <v>1.5</v>
      </c>
      <c r="T28" s="56">
        <v>0</v>
      </c>
      <c r="U28" s="56">
        <v>0</v>
      </c>
      <c r="V28" s="56"/>
      <c r="W28" s="83">
        <f>+J28+O28+Q28-R28-S28-T28-U28</f>
        <v>22.2</v>
      </c>
      <c r="X28" s="60">
        <v>14</v>
      </c>
    </row>
    <row r="29" spans="1:24" x14ac:dyDescent="0.25">
      <c r="A29" s="73"/>
      <c r="B29" s="74" t="s">
        <v>310</v>
      </c>
      <c r="C29" s="74" t="s">
        <v>7</v>
      </c>
      <c r="D29" s="74"/>
      <c r="E29" s="61"/>
      <c r="F29" s="7"/>
      <c r="G29" s="7"/>
      <c r="H29" s="7"/>
      <c r="I29" s="7"/>
      <c r="J29" s="62"/>
      <c r="K29" s="7"/>
      <c r="L29" s="7"/>
      <c r="M29" s="7"/>
      <c r="N29" s="7"/>
      <c r="O29" s="62"/>
      <c r="P29" s="9"/>
      <c r="Q29" s="10"/>
      <c r="R29" s="7"/>
      <c r="S29" s="7"/>
      <c r="T29" s="7"/>
      <c r="U29" s="7"/>
      <c r="V29" s="7"/>
      <c r="W29" s="84">
        <f>+W28</f>
        <v>22.2</v>
      </c>
      <c r="X29" s="63"/>
    </row>
    <row r="30" spans="1:24" x14ac:dyDescent="0.25">
      <c r="A30" s="45">
        <v>11</v>
      </c>
      <c r="B30" s="1" t="s">
        <v>323</v>
      </c>
      <c r="C30" s="1" t="s">
        <v>20</v>
      </c>
      <c r="D30" s="1" t="s">
        <v>25</v>
      </c>
      <c r="E30" s="55"/>
      <c r="F30" s="3">
        <v>7.8</v>
      </c>
      <c r="G30" s="56">
        <v>7.2</v>
      </c>
      <c r="H30" s="56">
        <v>7.4</v>
      </c>
      <c r="I30" s="56">
        <v>7.2</v>
      </c>
      <c r="J30" s="57">
        <f>IF(COUNTIF(F30:I30,"")=0,(SUM(F30:I30)-MAX(F30:I30)-MIN(F30:I30))/2,AVERAGE(F30:I30))</f>
        <v>7.2999999999999989</v>
      </c>
      <c r="K30" s="56">
        <v>6.5</v>
      </c>
      <c r="L30" s="56">
        <v>6.9</v>
      </c>
      <c r="M30" s="56">
        <v>6.7</v>
      </c>
      <c r="N30" s="56">
        <v>6.4</v>
      </c>
      <c r="O30" s="57">
        <f>IF(COUNTIF(K30:N30,"")=0,(SUM(K30:N30)-MAX(K30:N30)-MIN(K30:N30))/2,AVERAGE(K30:N30))</f>
        <v>6.6000000000000005</v>
      </c>
      <c r="P30" s="58">
        <v>18</v>
      </c>
      <c r="Q30" s="59">
        <v>9.6</v>
      </c>
      <c r="R30" s="56">
        <v>1</v>
      </c>
      <c r="S30" s="56">
        <v>0.6</v>
      </c>
      <c r="T30" s="56">
        <v>0</v>
      </c>
      <c r="U30" s="56">
        <v>0.2</v>
      </c>
      <c r="V30" s="56"/>
      <c r="W30" s="83">
        <f>+J30+O30+Q30-R30-S30-T30-U30</f>
        <v>21.7</v>
      </c>
      <c r="X30" s="60">
        <v>15</v>
      </c>
    </row>
    <row r="31" spans="1:24" x14ac:dyDescent="0.25">
      <c r="A31" s="73"/>
      <c r="B31" s="74" t="s">
        <v>324</v>
      </c>
      <c r="C31" s="74" t="s">
        <v>21</v>
      </c>
      <c r="D31" s="74"/>
      <c r="E31" s="61"/>
      <c r="F31" s="7"/>
      <c r="G31" s="7"/>
      <c r="H31" s="7"/>
      <c r="I31" s="7"/>
      <c r="J31" s="62"/>
      <c r="K31" s="7"/>
      <c r="L31" s="7"/>
      <c r="M31" s="7"/>
      <c r="N31" s="7"/>
      <c r="O31" s="62"/>
      <c r="P31" s="9"/>
      <c r="Q31" s="10"/>
      <c r="R31" s="7"/>
      <c r="S31" s="7"/>
      <c r="T31" s="7"/>
      <c r="U31" s="7"/>
      <c r="V31" s="7"/>
      <c r="W31" s="84">
        <f>+W30</f>
        <v>21.7</v>
      </c>
      <c r="X31" s="63"/>
    </row>
    <row r="32" spans="1:24" x14ac:dyDescent="0.25">
      <c r="A32" s="45">
        <v>114</v>
      </c>
      <c r="B32" s="1" t="s">
        <v>556</v>
      </c>
      <c r="C32" s="1" t="s">
        <v>269</v>
      </c>
      <c r="D32" s="1" t="s">
        <v>262</v>
      </c>
      <c r="E32" s="55"/>
      <c r="F32" s="56">
        <v>6</v>
      </c>
      <c r="G32" s="56">
        <v>6.1</v>
      </c>
      <c r="H32" s="56">
        <v>6.7</v>
      </c>
      <c r="I32" s="56">
        <v>6.3</v>
      </c>
      <c r="J32" s="57">
        <f>IF(COUNTIF(F32:I32,"")=0,(SUM(F32:I32)-MAX(F32:I32)-MIN(F32:I32))/2,AVERAGE(F32:I32))</f>
        <v>6.2000000000000011</v>
      </c>
      <c r="K32" s="56">
        <v>6.4</v>
      </c>
      <c r="L32" s="56">
        <v>6.1</v>
      </c>
      <c r="M32" s="56">
        <v>6.5</v>
      </c>
      <c r="N32" s="56">
        <v>6.6</v>
      </c>
      <c r="O32" s="57">
        <f>IF(COUNTIF(K32:N32,"")=0,(SUM(K32:N32)-MAX(K32:N32)-MIN(K32:N32))/2,AVERAGE(K32:N32))</f>
        <v>6.45</v>
      </c>
      <c r="P32" s="58">
        <v>18</v>
      </c>
      <c r="Q32" s="59">
        <v>9.6</v>
      </c>
      <c r="R32" s="56">
        <v>0</v>
      </c>
      <c r="S32" s="56">
        <v>0.9</v>
      </c>
      <c r="T32" s="56">
        <v>0</v>
      </c>
      <c r="U32" s="56">
        <v>0</v>
      </c>
      <c r="V32" s="56"/>
      <c r="W32" s="83">
        <f>+J32+O32+Q32-R32-S32-T32-U32</f>
        <v>21.35</v>
      </c>
      <c r="X32" s="60">
        <v>16</v>
      </c>
    </row>
    <row r="33" spans="1:24" x14ac:dyDescent="0.25">
      <c r="A33" s="73"/>
      <c r="B33" s="74" t="s">
        <v>557</v>
      </c>
      <c r="C33" s="75">
        <v>38276</v>
      </c>
      <c r="D33" s="74"/>
      <c r="E33" s="61"/>
      <c r="F33" s="7"/>
      <c r="G33" s="7"/>
      <c r="H33" s="7"/>
      <c r="I33" s="7"/>
      <c r="J33" s="62"/>
      <c r="K33" s="7"/>
      <c r="L33" s="7"/>
      <c r="M33" s="7"/>
      <c r="N33" s="7"/>
      <c r="O33" s="62"/>
      <c r="P33" s="9"/>
      <c r="Q33" s="10"/>
      <c r="R33" s="7"/>
      <c r="S33" s="7"/>
      <c r="T33" s="7"/>
      <c r="U33" s="7"/>
      <c r="V33" s="7"/>
      <c r="W33" s="84">
        <f>+W32</f>
        <v>21.35</v>
      </c>
      <c r="X33" s="63"/>
    </row>
    <row r="34" spans="1:24" x14ac:dyDescent="0.25">
      <c r="A34" s="45">
        <v>110</v>
      </c>
      <c r="B34" s="1" t="s">
        <v>548</v>
      </c>
      <c r="C34" s="1" t="s">
        <v>277</v>
      </c>
      <c r="D34" s="1" t="s">
        <v>255</v>
      </c>
      <c r="E34" s="55"/>
      <c r="F34" s="3">
        <v>6.5</v>
      </c>
      <c r="G34" s="56">
        <v>6.9</v>
      </c>
      <c r="H34" s="56">
        <v>7.1</v>
      </c>
      <c r="I34" s="56">
        <v>7.5</v>
      </c>
      <c r="J34" s="57">
        <f>IF(COUNTIF(F34:I34,"")=0,(SUM(F34:I34)-MAX(F34:I34)-MIN(F34:I34))/2,AVERAGE(F34:I34))</f>
        <v>7</v>
      </c>
      <c r="K34" s="56">
        <v>7.6</v>
      </c>
      <c r="L34" s="56">
        <v>6.6</v>
      </c>
      <c r="M34" s="56">
        <v>7.6</v>
      </c>
      <c r="N34" s="56">
        <v>7.8</v>
      </c>
      <c r="O34" s="57">
        <f>IF(COUNTIF(K34:N34,"")=0,(SUM(K34:N34)-MAX(K34:N34)-MIN(K34:N34))/2,AVERAGE(K34:N34))</f>
        <v>7.5999999999999988</v>
      </c>
      <c r="P34" s="58">
        <v>16</v>
      </c>
      <c r="Q34" s="59">
        <v>9.1999999999999993</v>
      </c>
      <c r="R34" s="56">
        <v>1</v>
      </c>
      <c r="S34" s="56">
        <v>1.2</v>
      </c>
      <c r="T34" s="56">
        <v>0</v>
      </c>
      <c r="U34" s="56">
        <v>0.3</v>
      </c>
      <c r="V34" s="56"/>
      <c r="W34" s="83">
        <f>+J34+O34+Q34-R34-S34-T34-U34</f>
        <v>21.299999999999997</v>
      </c>
      <c r="X34" s="60">
        <v>17</v>
      </c>
    </row>
    <row r="35" spans="1:24" x14ac:dyDescent="0.25">
      <c r="A35" s="73"/>
      <c r="B35" s="74" t="s">
        <v>549</v>
      </c>
      <c r="C35" s="74" t="s">
        <v>276</v>
      </c>
      <c r="D35" s="74"/>
      <c r="E35" s="61"/>
      <c r="F35" s="7"/>
      <c r="G35" s="7"/>
      <c r="H35" s="7"/>
      <c r="I35" s="7"/>
      <c r="J35" s="62"/>
      <c r="K35" s="7"/>
      <c r="L35" s="7"/>
      <c r="M35" s="7"/>
      <c r="N35" s="7"/>
      <c r="O35" s="62"/>
      <c r="P35" s="9"/>
      <c r="Q35" s="10"/>
      <c r="R35" s="7"/>
      <c r="S35" s="7"/>
      <c r="T35" s="7"/>
      <c r="U35" s="7"/>
      <c r="V35" s="7"/>
      <c r="W35" s="84">
        <f>+W34</f>
        <v>21.299999999999997</v>
      </c>
      <c r="X35" s="63"/>
    </row>
    <row r="36" spans="1:24" x14ac:dyDescent="0.25">
      <c r="A36" s="45">
        <v>76</v>
      </c>
      <c r="B36" s="1" t="s">
        <v>473</v>
      </c>
      <c r="C36" s="1" t="s">
        <v>195</v>
      </c>
      <c r="D36" s="1" t="s">
        <v>166</v>
      </c>
      <c r="E36" s="55"/>
      <c r="F36" s="56">
        <v>6.7</v>
      </c>
      <c r="G36" s="56">
        <v>7</v>
      </c>
      <c r="H36" s="56">
        <v>7.3</v>
      </c>
      <c r="I36" s="56">
        <v>6.7</v>
      </c>
      <c r="J36" s="57">
        <f>IF(COUNTIF(F36:I36,"")=0,(SUM(F36:I36)-MAX(F36:I36)-MIN(F36:I36))/2,AVERAGE(F36:I36))</f>
        <v>6.85</v>
      </c>
      <c r="K36" s="56">
        <v>6.3</v>
      </c>
      <c r="L36" s="56">
        <v>7.2</v>
      </c>
      <c r="M36" s="56">
        <v>7</v>
      </c>
      <c r="N36" s="56">
        <v>7.2</v>
      </c>
      <c r="O36" s="57">
        <f>IF(COUNTIF(K36:N36,"")=0,(SUM(K36:N36)-MAX(K36:N36)-MIN(K36:N36))/2,AVERAGE(K36:N36))</f>
        <v>7.1</v>
      </c>
      <c r="P36" s="58">
        <v>18</v>
      </c>
      <c r="Q36" s="59">
        <v>9.6</v>
      </c>
      <c r="R36" s="56">
        <v>1</v>
      </c>
      <c r="S36" s="56">
        <v>1.5</v>
      </c>
      <c r="T36" s="56">
        <v>0</v>
      </c>
      <c r="U36" s="56">
        <v>0</v>
      </c>
      <c r="V36" s="56"/>
      <c r="W36" s="83">
        <f>+J36+O36+Q36-R36-S36-T36-U36</f>
        <v>21.049999999999997</v>
      </c>
      <c r="X36" s="60">
        <v>18</v>
      </c>
    </row>
    <row r="37" spans="1:24" x14ac:dyDescent="0.25">
      <c r="A37" s="73"/>
      <c r="B37" s="74" t="s">
        <v>474</v>
      </c>
      <c r="C37" s="74" t="s">
        <v>194</v>
      </c>
      <c r="D37" s="74"/>
      <c r="E37" s="61"/>
      <c r="F37" s="7"/>
      <c r="G37" s="7"/>
      <c r="H37" s="7"/>
      <c r="I37" s="7"/>
      <c r="J37" s="62"/>
      <c r="K37" s="7"/>
      <c r="L37" s="7"/>
      <c r="M37" s="7"/>
      <c r="N37" s="7"/>
      <c r="O37" s="62"/>
      <c r="P37" s="9"/>
      <c r="Q37" s="10"/>
      <c r="R37" s="7"/>
      <c r="S37" s="7"/>
      <c r="T37" s="7"/>
      <c r="U37" s="7"/>
      <c r="V37" s="7"/>
      <c r="W37" s="84">
        <f>+W36</f>
        <v>21.049999999999997</v>
      </c>
      <c r="X37" s="63"/>
    </row>
    <row r="38" spans="1:24" x14ac:dyDescent="0.25">
      <c r="A38" s="45">
        <v>112</v>
      </c>
      <c r="B38" s="1" t="s">
        <v>552</v>
      </c>
      <c r="C38" s="1" t="s">
        <v>273</v>
      </c>
      <c r="D38" s="1" t="s">
        <v>262</v>
      </c>
      <c r="E38" s="55"/>
      <c r="F38" s="3">
        <v>6.6</v>
      </c>
      <c r="G38" s="56">
        <v>6.5</v>
      </c>
      <c r="H38" s="56">
        <v>6</v>
      </c>
      <c r="I38" s="56">
        <v>6</v>
      </c>
      <c r="J38" s="57">
        <f>IF(COUNTIF(F38:I38,"")=0,(SUM(F38:I38)-MAX(F38:I38)-MIN(F38:I38))/2,AVERAGE(F38:I38))</f>
        <v>6.25</v>
      </c>
      <c r="K38" s="56">
        <v>5.0999999999999996</v>
      </c>
      <c r="L38" s="56">
        <v>5.3</v>
      </c>
      <c r="M38" s="56">
        <v>5</v>
      </c>
      <c r="N38" s="56">
        <v>5</v>
      </c>
      <c r="O38" s="57">
        <f>IF(COUNTIF(K38:N38,"")=0,(SUM(K38:N38)-MAX(K38:N38)-MIN(K38:N38))/2,AVERAGE(K38:N38))</f>
        <v>5.0499999999999989</v>
      </c>
      <c r="P38" s="58">
        <v>18</v>
      </c>
      <c r="Q38" s="59">
        <v>9.6</v>
      </c>
      <c r="R38" s="56">
        <v>1</v>
      </c>
      <c r="S38" s="56">
        <v>1.2</v>
      </c>
      <c r="T38" s="56">
        <v>0</v>
      </c>
      <c r="U38" s="56">
        <v>0.3</v>
      </c>
      <c r="V38" s="56"/>
      <c r="W38" s="83">
        <f>+J38+O38+Q38-R38-S38-T38-U38</f>
        <v>18.399999999999999</v>
      </c>
      <c r="X38" s="60">
        <v>19</v>
      </c>
    </row>
    <row r="39" spans="1:24" ht="15.75" thickBot="1" x14ac:dyDescent="0.3">
      <c r="A39" s="46"/>
      <c r="B39" s="47" t="s">
        <v>553</v>
      </c>
      <c r="C39" s="47" t="s">
        <v>272</v>
      </c>
      <c r="D39" s="47"/>
      <c r="E39" s="66"/>
      <c r="F39" s="11"/>
      <c r="G39" s="11"/>
      <c r="H39" s="11"/>
      <c r="I39" s="11"/>
      <c r="J39" s="67"/>
      <c r="K39" s="11"/>
      <c r="L39" s="11"/>
      <c r="M39" s="11"/>
      <c r="N39" s="11"/>
      <c r="O39" s="67"/>
      <c r="P39" s="13"/>
      <c r="Q39" s="14"/>
      <c r="R39" s="11"/>
      <c r="S39" s="11"/>
      <c r="T39" s="11"/>
      <c r="U39" s="11"/>
      <c r="V39" s="11"/>
      <c r="W39" s="85">
        <f>+W38</f>
        <v>18.399999999999999</v>
      </c>
      <c r="X39" s="68"/>
    </row>
    <row r="40" spans="1:24" ht="15.75" thickBot="1" x14ac:dyDescent="0.3">
      <c r="W40" s="92"/>
    </row>
    <row r="41" spans="1:24" s="81" customFormat="1" x14ac:dyDescent="0.25">
      <c r="A41" s="78" t="s">
        <v>59</v>
      </c>
      <c r="B41" s="79"/>
      <c r="C41" s="79"/>
      <c r="D41" s="79"/>
      <c r="E41" s="80"/>
      <c r="F41" s="2" t="s">
        <v>294</v>
      </c>
      <c r="G41" s="50" t="s">
        <v>300</v>
      </c>
      <c r="H41" s="50" t="s">
        <v>295</v>
      </c>
      <c r="I41" s="50" t="s">
        <v>296</v>
      </c>
      <c r="J41" s="51" t="s">
        <v>573</v>
      </c>
      <c r="K41" s="50" t="s">
        <v>290</v>
      </c>
      <c r="L41" s="50" t="s">
        <v>291</v>
      </c>
      <c r="M41" s="50" t="s">
        <v>292</v>
      </c>
      <c r="N41" s="50" t="s">
        <v>293</v>
      </c>
      <c r="O41" s="51" t="s">
        <v>574</v>
      </c>
      <c r="P41" s="52" t="s">
        <v>299</v>
      </c>
      <c r="Q41" s="53" t="s">
        <v>575</v>
      </c>
      <c r="R41" s="50" t="s">
        <v>576</v>
      </c>
      <c r="S41" s="50" t="s">
        <v>577</v>
      </c>
      <c r="T41" s="50" t="s">
        <v>578</v>
      </c>
      <c r="U41" s="50" t="s">
        <v>579</v>
      </c>
      <c r="V41" s="99"/>
      <c r="W41" s="100" t="s">
        <v>583</v>
      </c>
      <c r="X41" s="54" t="s">
        <v>584</v>
      </c>
    </row>
    <row r="42" spans="1:24" x14ac:dyDescent="0.25">
      <c r="A42" s="45">
        <v>2</v>
      </c>
      <c r="B42" s="1" t="s">
        <v>305</v>
      </c>
      <c r="C42" s="1" t="s">
        <v>2</v>
      </c>
      <c r="D42" s="1" t="s">
        <v>24</v>
      </c>
      <c r="E42" s="55"/>
      <c r="F42" s="3">
        <v>8</v>
      </c>
      <c r="G42" s="56">
        <v>7.3</v>
      </c>
      <c r="H42" s="56">
        <v>7.7</v>
      </c>
      <c r="I42" s="56">
        <v>7.9</v>
      </c>
      <c r="J42" s="57">
        <f>IF(COUNTIF(F42:I42,"")=0,(SUM(F42:I42)-MAX(F42:I42)-MIN(F42:I42))/2,AVERAGE(F42:I42))</f>
        <v>7.7999999999999989</v>
      </c>
      <c r="K42" s="56">
        <v>7.3</v>
      </c>
      <c r="L42" s="56">
        <v>7.7</v>
      </c>
      <c r="M42" s="56">
        <v>7.6</v>
      </c>
      <c r="N42" s="56">
        <v>7.2</v>
      </c>
      <c r="O42" s="57">
        <f>IF(COUNTIF(K42:N42,"")=0,(SUM(K42:N42)-MAX(K42:N42)-MIN(K42:N42))/2,AVERAGE(K42:N42))</f>
        <v>7.4500000000000011</v>
      </c>
      <c r="P42" s="58">
        <v>24</v>
      </c>
      <c r="Q42" s="59">
        <v>10</v>
      </c>
      <c r="R42" s="56">
        <v>0</v>
      </c>
      <c r="S42" s="56">
        <v>0.6</v>
      </c>
      <c r="T42" s="56">
        <v>0</v>
      </c>
      <c r="U42" s="56">
        <v>0</v>
      </c>
      <c r="V42" s="56"/>
      <c r="W42" s="83">
        <f>+J42+O42+Q42-R42-S42-T42-U42</f>
        <v>24.65</v>
      </c>
      <c r="X42" s="60">
        <v>1</v>
      </c>
    </row>
    <row r="43" spans="1:24" x14ac:dyDescent="0.25">
      <c r="A43" s="73"/>
      <c r="B43" s="74" t="s">
        <v>306</v>
      </c>
      <c r="C43" s="74" t="s">
        <v>3</v>
      </c>
      <c r="D43" s="74"/>
      <c r="E43" s="61"/>
      <c r="F43" s="7"/>
      <c r="G43" s="7"/>
      <c r="H43" s="7"/>
      <c r="I43" s="7"/>
      <c r="J43" s="62"/>
      <c r="K43" s="7"/>
      <c r="L43" s="7"/>
      <c r="M43" s="7"/>
      <c r="N43" s="7"/>
      <c r="O43" s="62"/>
      <c r="P43" s="9"/>
      <c r="Q43" s="10"/>
      <c r="R43" s="7"/>
      <c r="S43" s="7"/>
      <c r="T43" s="7"/>
      <c r="U43" s="7"/>
      <c r="V43" s="7"/>
      <c r="W43" s="84">
        <f>+W42</f>
        <v>24.65</v>
      </c>
      <c r="X43" s="63"/>
    </row>
    <row r="44" spans="1:24" x14ac:dyDescent="0.25">
      <c r="A44" s="45">
        <v>1</v>
      </c>
      <c r="B44" s="1" t="s">
        <v>303</v>
      </c>
      <c r="C44" s="1" t="s">
        <v>0</v>
      </c>
      <c r="D44" s="1" t="s">
        <v>24</v>
      </c>
      <c r="E44" s="55"/>
      <c r="F44" s="56">
        <v>7.6</v>
      </c>
      <c r="G44" s="56">
        <v>7.5</v>
      </c>
      <c r="H44" s="56">
        <v>7.4</v>
      </c>
      <c r="I44" s="56">
        <v>7.7</v>
      </c>
      <c r="J44" s="57">
        <f>IF(COUNTIF(F44:I44,"")=0,(SUM(F44:I44)-MAX(F44:I44)-MIN(F44:I44))/2,AVERAGE(F44:I44))</f>
        <v>7.55</v>
      </c>
      <c r="K44" s="56">
        <v>6.5</v>
      </c>
      <c r="L44" s="56">
        <v>7.4</v>
      </c>
      <c r="M44" s="56">
        <v>6.5</v>
      </c>
      <c r="N44" s="56">
        <v>6.1</v>
      </c>
      <c r="O44" s="57">
        <f>IF(COUNTIF(K44:N44,"")=0,(SUM(K44:N44)-MAX(K44:N44)-MIN(K44:N44))/2,AVERAGE(K44:N44))</f>
        <v>6.5000000000000009</v>
      </c>
      <c r="P44" s="58">
        <v>18</v>
      </c>
      <c r="Q44" s="59">
        <v>9.6</v>
      </c>
      <c r="R44" s="56">
        <v>1</v>
      </c>
      <c r="S44" s="56">
        <v>0.3</v>
      </c>
      <c r="T44" s="56">
        <v>0</v>
      </c>
      <c r="U44" s="56">
        <v>0</v>
      </c>
      <c r="V44" s="56"/>
      <c r="W44" s="83">
        <f>+J44+O44+Q44-R44-S44-T44-U44</f>
        <v>22.349999999999998</v>
      </c>
      <c r="X44" s="60">
        <v>2</v>
      </c>
    </row>
    <row r="45" spans="1:24" x14ac:dyDescent="0.25">
      <c r="A45" s="73"/>
      <c r="B45" s="74" t="s">
        <v>304</v>
      </c>
      <c r="C45" s="74" t="s">
        <v>1</v>
      </c>
      <c r="D45" s="74"/>
      <c r="E45" s="61"/>
      <c r="F45" s="7"/>
      <c r="G45" s="7"/>
      <c r="H45" s="7"/>
      <c r="I45" s="7"/>
      <c r="J45" s="62"/>
      <c r="K45" s="7"/>
      <c r="L45" s="7"/>
      <c r="M45" s="7"/>
      <c r="N45" s="7"/>
      <c r="O45" s="62"/>
      <c r="P45" s="9"/>
      <c r="Q45" s="10"/>
      <c r="R45" s="7"/>
      <c r="S45" s="7"/>
      <c r="T45" s="7"/>
      <c r="U45" s="7"/>
      <c r="V45" s="7"/>
      <c r="W45" s="84">
        <f>+W44</f>
        <v>22.349999999999998</v>
      </c>
      <c r="X45" s="63"/>
    </row>
    <row r="46" spans="1:24" x14ac:dyDescent="0.25">
      <c r="A46" s="45">
        <v>108</v>
      </c>
      <c r="B46" s="1" t="s">
        <v>544</v>
      </c>
      <c r="C46" s="1" t="s">
        <v>281</v>
      </c>
      <c r="D46" s="1" t="s">
        <v>255</v>
      </c>
      <c r="E46" s="55"/>
      <c r="F46" s="3">
        <v>5.7</v>
      </c>
      <c r="G46" s="56">
        <v>5.8</v>
      </c>
      <c r="H46" s="56">
        <v>5.9</v>
      </c>
      <c r="I46" s="56">
        <v>6.7</v>
      </c>
      <c r="J46" s="57">
        <f>IF(COUNTIF(F46:I46,"")=0,(SUM(F46:I46)-MAX(F46:I46)-MIN(F46:I46))/2,AVERAGE(F46:I46))</f>
        <v>5.85</v>
      </c>
      <c r="K46" s="56">
        <v>6.8</v>
      </c>
      <c r="L46" s="56">
        <v>5.8</v>
      </c>
      <c r="M46" s="56">
        <v>6.5</v>
      </c>
      <c r="N46" s="56">
        <v>6.2</v>
      </c>
      <c r="O46" s="57">
        <f>IF(COUNTIF(K46:N46,"")=0,(SUM(K46:N46)-MAX(K46:N46)-MIN(K46:N46))/2,AVERAGE(K46:N46))</f>
        <v>6.35</v>
      </c>
      <c r="P46" s="58">
        <f>12+2</f>
        <v>14</v>
      </c>
      <c r="Q46" s="59">
        <v>8.5</v>
      </c>
      <c r="R46" s="56">
        <v>2</v>
      </c>
      <c r="S46" s="56">
        <v>0.3</v>
      </c>
      <c r="T46" s="56">
        <v>0</v>
      </c>
      <c r="U46" s="56">
        <v>0</v>
      </c>
      <c r="V46" s="56"/>
      <c r="W46" s="83">
        <f>+J46+O46+Q46-R46-S46-T46-U46</f>
        <v>18.399999999999999</v>
      </c>
      <c r="X46" s="60">
        <v>3</v>
      </c>
    </row>
    <row r="47" spans="1:24" ht="15.75" thickBot="1" x14ac:dyDescent="0.3">
      <c r="A47" s="46"/>
      <c r="B47" s="47" t="s">
        <v>545</v>
      </c>
      <c r="C47" s="47" t="s">
        <v>280</v>
      </c>
      <c r="D47" s="47"/>
      <c r="E47" s="66"/>
      <c r="F47" s="11"/>
      <c r="G47" s="11"/>
      <c r="H47" s="11"/>
      <c r="I47" s="11"/>
      <c r="J47" s="67"/>
      <c r="K47" s="11"/>
      <c r="L47" s="11"/>
      <c r="M47" s="11"/>
      <c r="N47" s="11"/>
      <c r="O47" s="67"/>
      <c r="P47" s="13"/>
      <c r="Q47" s="14"/>
      <c r="R47" s="11"/>
      <c r="S47" s="11"/>
      <c r="T47" s="11"/>
      <c r="U47" s="11"/>
      <c r="V47" s="11"/>
      <c r="W47" s="85">
        <f>+W46</f>
        <v>18.399999999999999</v>
      </c>
      <c r="X47" s="68"/>
    </row>
    <row r="48" spans="1:24" ht="15.75" thickBot="1" x14ac:dyDescent="0.3">
      <c r="W48" s="92"/>
    </row>
    <row r="49" spans="1:24" s="81" customFormat="1" x14ac:dyDescent="0.25">
      <c r="A49" s="78" t="s">
        <v>61</v>
      </c>
      <c r="B49" s="79"/>
      <c r="C49" s="79"/>
      <c r="D49" s="79"/>
      <c r="E49" s="80"/>
      <c r="F49" s="50" t="s">
        <v>294</v>
      </c>
      <c r="G49" s="50" t="s">
        <v>300</v>
      </c>
      <c r="H49" s="50" t="s">
        <v>295</v>
      </c>
      <c r="I49" s="50" t="s">
        <v>296</v>
      </c>
      <c r="J49" s="51" t="s">
        <v>573</v>
      </c>
      <c r="K49" s="50" t="s">
        <v>290</v>
      </c>
      <c r="L49" s="50" t="s">
        <v>291</v>
      </c>
      <c r="M49" s="50" t="s">
        <v>292</v>
      </c>
      <c r="N49" s="50" t="s">
        <v>293</v>
      </c>
      <c r="O49" s="51" t="s">
        <v>574</v>
      </c>
      <c r="P49" s="52" t="s">
        <v>299</v>
      </c>
      <c r="Q49" s="53" t="s">
        <v>575</v>
      </c>
      <c r="R49" s="50" t="s">
        <v>576</v>
      </c>
      <c r="S49" s="50" t="s">
        <v>577</v>
      </c>
      <c r="T49" s="50" t="s">
        <v>578</v>
      </c>
      <c r="U49" s="50" t="s">
        <v>579</v>
      </c>
      <c r="V49" s="99"/>
      <c r="W49" s="100" t="s">
        <v>583</v>
      </c>
      <c r="X49" s="54" t="s">
        <v>584</v>
      </c>
    </row>
    <row r="50" spans="1:24" x14ac:dyDescent="0.25">
      <c r="A50" s="45">
        <v>13</v>
      </c>
      <c r="B50" s="1" t="s">
        <v>327</v>
      </c>
      <c r="C50" s="1" t="s">
        <v>28</v>
      </c>
      <c r="D50" s="1" t="s">
        <v>24</v>
      </c>
      <c r="E50" s="55"/>
      <c r="F50" s="56">
        <v>7.8</v>
      </c>
      <c r="G50" s="56">
        <v>7.7</v>
      </c>
      <c r="H50" s="56">
        <v>7.9</v>
      </c>
      <c r="I50" s="56">
        <v>7.5</v>
      </c>
      <c r="J50" s="57">
        <f>IF(COUNTIF(F50:I50,"")=0,(SUM(F50:I50)-MAX(F50:I50)-MIN(F50:I50))/2,AVERAGE(F50:I50))</f>
        <v>7.75</v>
      </c>
      <c r="K50" s="56">
        <v>7.4</v>
      </c>
      <c r="L50" s="56">
        <v>7.6</v>
      </c>
      <c r="M50" s="56">
        <v>7.7</v>
      </c>
      <c r="N50" s="56">
        <v>6.8</v>
      </c>
      <c r="O50" s="57">
        <f>IF(COUNTIF(K50:N50,"")=0,(SUM(K50:N50)-MAX(K50:N50)-MIN(K50:N50))/2,AVERAGE(K50:N50))</f>
        <v>7.5</v>
      </c>
      <c r="P50" s="58">
        <v>20</v>
      </c>
      <c r="Q50" s="59">
        <v>10</v>
      </c>
      <c r="R50" s="56">
        <v>0</v>
      </c>
      <c r="S50" s="56">
        <v>0</v>
      </c>
      <c r="T50" s="56">
        <v>0</v>
      </c>
      <c r="U50" s="56">
        <v>0</v>
      </c>
      <c r="V50" s="56"/>
      <c r="W50" s="83">
        <f>+J50+O50+Q50-R50-S50-T50-U50</f>
        <v>25.25</v>
      </c>
      <c r="X50" s="60">
        <v>1</v>
      </c>
    </row>
    <row r="51" spans="1:24" x14ac:dyDescent="0.25">
      <c r="A51" s="45"/>
      <c r="B51" s="1" t="s">
        <v>328</v>
      </c>
      <c r="C51" s="1" t="s">
        <v>29</v>
      </c>
      <c r="E51" s="55"/>
      <c r="F51" s="3"/>
      <c r="G51" s="3"/>
      <c r="H51" s="3"/>
      <c r="I51" s="3"/>
      <c r="J51" s="64"/>
      <c r="K51" s="3"/>
      <c r="L51" s="3"/>
      <c r="M51" s="3"/>
      <c r="N51" s="3"/>
      <c r="O51" s="64"/>
      <c r="P51" s="4"/>
      <c r="Q51" s="5"/>
      <c r="R51" s="3"/>
      <c r="S51" s="3"/>
      <c r="T51" s="3"/>
      <c r="U51" s="3"/>
      <c r="V51" s="3"/>
      <c r="W51" s="86">
        <f>+W50</f>
        <v>25.25</v>
      </c>
      <c r="X51" s="6"/>
    </row>
    <row r="52" spans="1:24" x14ac:dyDescent="0.25">
      <c r="A52" s="73"/>
      <c r="B52" s="74" t="s">
        <v>329</v>
      </c>
      <c r="C52" s="74" t="s">
        <v>30</v>
      </c>
      <c r="D52" s="74"/>
      <c r="E52" s="61"/>
      <c r="F52" s="3"/>
      <c r="G52" s="3"/>
      <c r="H52" s="3"/>
      <c r="I52" s="3"/>
      <c r="J52" s="64"/>
      <c r="K52" s="3"/>
      <c r="L52" s="3"/>
      <c r="M52" s="3"/>
      <c r="N52" s="3"/>
      <c r="O52" s="64"/>
      <c r="P52" s="4"/>
      <c r="Q52" s="5"/>
      <c r="R52" s="3"/>
      <c r="S52" s="3"/>
      <c r="T52" s="3"/>
      <c r="U52" s="3"/>
      <c r="V52" s="3"/>
      <c r="W52" s="86">
        <f>+W50</f>
        <v>25.25</v>
      </c>
      <c r="X52" s="63"/>
    </row>
    <row r="53" spans="1:24" x14ac:dyDescent="0.25">
      <c r="A53" s="45">
        <v>15</v>
      </c>
      <c r="B53" s="1" t="s">
        <v>333</v>
      </c>
      <c r="C53" s="1" t="s">
        <v>34</v>
      </c>
      <c r="D53" s="1" t="s">
        <v>40</v>
      </c>
      <c r="E53" s="55"/>
      <c r="F53" s="56">
        <v>7.8</v>
      </c>
      <c r="G53" s="56">
        <v>7.6</v>
      </c>
      <c r="H53" s="56">
        <v>7.2</v>
      </c>
      <c r="I53" s="56">
        <v>7.5</v>
      </c>
      <c r="J53" s="57">
        <f>IF(COUNTIF(F53:I53,"")=0,(SUM(F53:I53)-MAX(F53:I53)-MIN(F53:I53))/2,AVERAGE(F53:I53))</f>
        <v>7.5499999999999989</v>
      </c>
      <c r="K53" s="56">
        <v>7.4</v>
      </c>
      <c r="L53" s="56">
        <v>6.8</v>
      </c>
      <c r="M53" s="56">
        <v>7.3</v>
      </c>
      <c r="N53" s="56">
        <v>7.5</v>
      </c>
      <c r="O53" s="57">
        <f>IF(COUNTIF(K53:N53,"")=0,(SUM(K53:N53)-MAX(K53:N53)-MIN(K53:N53))/2,AVERAGE(K53:N53))</f>
        <v>7.35</v>
      </c>
      <c r="P53" s="58">
        <v>20</v>
      </c>
      <c r="Q53" s="59">
        <v>10</v>
      </c>
      <c r="R53" s="56">
        <v>0</v>
      </c>
      <c r="S53" s="56">
        <v>0.3</v>
      </c>
      <c r="T53" s="56">
        <v>0</v>
      </c>
      <c r="U53" s="56">
        <v>0</v>
      </c>
      <c r="V53" s="56"/>
      <c r="W53" s="83">
        <f>+J53+O53+Q53-R53-S53-T53-U53</f>
        <v>24.599999999999998</v>
      </c>
      <c r="X53" s="6">
        <v>2</v>
      </c>
    </row>
    <row r="54" spans="1:24" x14ac:dyDescent="0.25">
      <c r="A54" s="45"/>
      <c r="B54" s="1" t="s">
        <v>334</v>
      </c>
      <c r="C54" s="1" t="s">
        <v>35</v>
      </c>
      <c r="E54" s="55"/>
      <c r="F54" s="3"/>
      <c r="G54" s="3"/>
      <c r="H54" s="3"/>
      <c r="I54" s="3"/>
      <c r="J54" s="64"/>
      <c r="K54" s="3"/>
      <c r="L54" s="3"/>
      <c r="M54" s="3"/>
      <c r="N54" s="3"/>
      <c r="O54" s="64"/>
      <c r="P54" s="4"/>
      <c r="Q54" s="5"/>
      <c r="R54" s="3"/>
      <c r="S54" s="3"/>
      <c r="T54" s="3"/>
      <c r="U54" s="3"/>
      <c r="V54" s="3"/>
      <c r="W54" s="86">
        <f>+W53</f>
        <v>24.599999999999998</v>
      </c>
      <c r="X54" s="6"/>
    </row>
    <row r="55" spans="1:24" x14ac:dyDescent="0.25">
      <c r="A55" s="73"/>
      <c r="B55" s="74" t="s">
        <v>335</v>
      </c>
      <c r="C55" s="74" t="s">
        <v>36</v>
      </c>
      <c r="D55" s="74"/>
      <c r="E55" s="61"/>
      <c r="F55" s="65"/>
      <c r="G55" s="7"/>
      <c r="H55" s="7"/>
      <c r="I55" s="7"/>
      <c r="J55" s="8"/>
      <c r="K55" s="7"/>
      <c r="L55" s="7"/>
      <c r="M55" s="7"/>
      <c r="N55" s="7"/>
      <c r="O55" s="8"/>
      <c r="P55" s="9"/>
      <c r="Q55" s="10"/>
      <c r="R55" s="7"/>
      <c r="S55" s="7"/>
      <c r="T55" s="7"/>
      <c r="U55" s="7"/>
      <c r="V55" s="7"/>
      <c r="W55" s="84">
        <f>+W53</f>
        <v>24.599999999999998</v>
      </c>
      <c r="X55" s="63"/>
    </row>
    <row r="56" spans="1:24" x14ac:dyDescent="0.25">
      <c r="A56" s="45">
        <v>14</v>
      </c>
      <c r="B56" s="1" t="s">
        <v>330</v>
      </c>
      <c r="C56" s="1" t="s">
        <v>31</v>
      </c>
      <c r="D56" s="1" t="s">
        <v>24</v>
      </c>
      <c r="E56" s="55"/>
      <c r="F56" s="56">
        <v>7.9</v>
      </c>
      <c r="G56" s="56">
        <v>7.3</v>
      </c>
      <c r="H56" s="56">
        <v>7</v>
      </c>
      <c r="I56" s="56">
        <v>7.5</v>
      </c>
      <c r="J56" s="57">
        <f>IF(COUNTIF(F56:I56,"")=0,(SUM(F56:I56)-MAX(F56:I56)-MIN(F56:I56))/2,AVERAGE(F56:I56))</f>
        <v>7.3999999999999986</v>
      </c>
      <c r="K56" s="56">
        <v>7.3</v>
      </c>
      <c r="L56" s="56">
        <v>7</v>
      </c>
      <c r="M56" s="56">
        <v>7.4</v>
      </c>
      <c r="N56" s="56">
        <v>6.9</v>
      </c>
      <c r="O56" s="57">
        <f>IF(COUNTIF(K56:N56,"")=0,(SUM(K56:N56)-MAX(K56:N56)-MIN(K56:N56))/2,AVERAGE(K56:N56))</f>
        <v>7.1500000000000012</v>
      </c>
      <c r="P56" s="58">
        <v>20</v>
      </c>
      <c r="Q56" s="59">
        <v>10</v>
      </c>
      <c r="R56" s="56">
        <v>0</v>
      </c>
      <c r="S56" s="56">
        <v>0</v>
      </c>
      <c r="T56" s="56">
        <v>0</v>
      </c>
      <c r="U56" s="56">
        <v>0</v>
      </c>
      <c r="V56" s="56"/>
      <c r="W56" s="83">
        <f>+J56+O56+Q56-R56-S56-T56-U56</f>
        <v>24.55</v>
      </c>
      <c r="X56" s="60">
        <v>3</v>
      </c>
    </row>
    <row r="57" spans="1:24" x14ac:dyDescent="0.25">
      <c r="A57" s="45"/>
      <c r="B57" s="1" t="s">
        <v>331</v>
      </c>
      <c r="C57" s="1" t="s">
        <v>32</v>
      </c>
      <c r="E57" s="55"/>
      <c r="F57" s="3"/>
      <c r="G57" s="3"/>
      <c r="H57" s="3"/>
      <c r="I57" s="3"/>
      <c r="J57" s="64"/>
      <c r="K57" s="3"/>
      <c r="L57" s="3"/>
      <c r="M57" s="3"/>
      <c r="N57" s="3"/>
      <c r="O57" s="64"/>
      <c r="P57" s="4"/>
      <c r="Q57" s="5"/>
      <c r="R57" s="3"/>
      <c r="S57" s="3"/>
      <c r="T57" s="3"/>
      <c r="U57" s="3"/>
      <c r="V57" s="3"/>
      <c r="W57" s="86">
        <f>+W56</f>
        <v>24.55</v>
      </c>
      <c r="X57" s="6"/>
    </row>
    <row r="58" spans="1:24" x14ac:dyDescent="0.25">
      <c r="A58" s="73"/>
      <c r="B58" s="74" t="s">
        <v>332</v>
      </c>
      <c r="C58" s="74" t="s">
        <v>33</v>
      </c>
      <c r="D58" s="74"/>
      <c r="E58" s="61"/>
      <c r="F58" s="3"/>
      <c r="G58" s="3"/>
      <c r="H58" s="3"/>
      <c r="I58" s="3"/>
      <c r="J58" s="64"/>
      <c r="K58" s="3"/>
      <c r="L58" s="3"/>
      <c r="M58" s="3"/>
      <c r="N58" s="3"/>
      <c r="O58" s="64"/>
      <c r="P58" s="4"/>
      <c r="Q58" s="5"/>
      <c r="R58" s="3"/>
      <c r="S58" s="3"/>
      <c r="T58" s="3"/>
      <c r="U58" s="3"/>
      <c r="V58" s="3"/>
      <c r="W58" s="86">
        <f>+W56</f>
        <v>24.55</v>
      </c>
      <c r="X58" s="63"/>
    </row>
    <row r="59" spans="1:24" x14ac:dyDescent="0.25">
      <c r="A59" s="45">
        <v>105</v>
      </c>
      <c r="B59" s="1" t="s">
        <v>539</v>
      </c>
      <c r="C59" s="1" t="s">
        <v>261</v>
      </c>
      <c r="D59" s="1" t="s">
        <v>255</v>
      </c>
      <c r="E59" s="55"/>
      <c r="F59" s="56">
        <v>7.2</v>
      </c>
      <c r="G59" s="56">
        <v>7.4</v>
      </c>
      <c r="H59" s="56">
        <v>7</v>
      </c>
      <c r="I59" s="56">
        <v>6.9</v>
      </c>
      <c r="J59" s="57">
        <f>IF(COUNTIF(F59:I59,"")=0,(SUM(F59:I59)-MAX(F59:I59)-MIN(F59:I59))/2,AVERAGE(F59:I59))</f>
        <v>7.1000000000000005</v>
      </c>
      <c r="K59" s="56">
        <v>6.8</v>
      </c>
      <c r="L59" s="56">
        <v>7.5</v>
      </c>
      <c r="M59" s="56">
        <v>6.6</v>
      </c>
      <c r="N59" s="56">
        <v>6.5</v>
      </c>
      <c r="O59" s="57">
        <f>IF(COUNTIF(K59:N59,"")=0,(SUM(K59:N59)-MAX(K59:N59)-MIN(K59:N59))/2,AVERAGE(K59:N59))</f>
        <v>6.6999999999999993</v>
      </c>
      <c r="P59" s="58">
        <v>23</v>
      </c>
      <c r="Q59" s="59">
        <v>10</v>
      </c>
      <c r="R59" s="56">
        <v>0</v>
      </c>
      <c r="S59" s="56">
        <v>0</v>
      </c>
      <c r="T59" s="56">
        <v>0</v>
      </c>
      <c r="U59" s="56">
        <v>0</v>
      </c>
      <c r="V59" s="56"/>
      <c r="W59" s="83">
        <f>+J59+O59+Q59-R59-S59-T59-U59</f>
        <v>23.8</v>
      </c>
      <c r="X59" s="6">
        <v>4</v>
      </c>
    </row>
    <row r="60" spans="1:24" x14ac:dyDescent="0.25">
      <c r="A60" s="45"/>
      <c r="B60" s="1" t="s">
        <v>540</v>
      </c>
      <c r="C60" s="1" t="s">
        <v>260</v>
      </c>
      <c r="E60" s="55"/>
      <c r="F60" s="3"/>
      <c r="G60" s="3"/>
      <c r="H60" s="3"/>
      <c r="I60" s="3"/>
      <c r="J60" s="64"/>
      <c r="K60" s="3"/>
      <c r="L60" s="3"/>
      <c r="M60" s="3"/>
      <c r="N60" s="3"/>
      <c r="O60" s="64"/>
      <c r="P60" s="4"/>
      <c r="Q60" s="5"/>
      <c r="R60" s="3"/>
      <c r="S60" s="3"/>
      <c r="T60" s="3"/>
      <c r="U60" s="3"/>
      <c r="V60" s="3"/>
      <c r="W60" s="86">
        <f>+W59</f>
        <v>23.8</v>
      </c>
      <c r="X60" s="6"/>
    </row>
    <row r="61" spans="1:24" x14ac:dyDescent="0.25">
      <c r="A61" s="73"/>
      <c r="B61" s="74" t="s">
        <v>541</v>
      </c>
      <c r="C61" s="74" t="s">
        <v>259</v>
      </c>
      <c r="D61" s="74"/>
      <c r="E61" s="61"/>
      <c r="F61" s="65"/>
      <c r="G61" s="7"/>
      <c r="H61" s="7"/>
      <c r="I61" s="7"/>
      <c r="J61" s="8"/>
      <c r="K61" s="7"/>
      <c r="L61" s="7"/>
      <c r="M61" s="7"/>
      <c r="N61" s="7"/>
      <c r="O61" s="8"/>
      <c r="P61" s="9"/>
      <c r="Q61" s="10"/>
      <c r="R61" s="7"/>
      <c r="S61" s="7"/>
      <c r="T61" s="7"/>
      <c r="U61" s="7"/>
      <c r="V61" s="7"/>
      <c r="W61" s="84">
        <f>+W59</f>
        <v>23.8</v>
      </c>
      <c r="X61" s="63"/>
    </row>
    <row r="62" spans="1:24" x14ac:dyDescent="0.25">
      <c r="A62" s="45">
        <v>117</v>
      </c>
      <c r="B62" s="1" t="s">
        <v>563</v>
      </c>
      <c r="C62" s="1" t="s">
        <v>285</v>
      </c>
      <c r="D62" s="1" t="s">
        <v>255</v>
      </c>
      <c r="E62" s="55"/>
      <c r="F62" s="56">
        <v>6.3</v>
      </c>
      <c r="G62" s="56">
        <v>6.4</v>
      </c>
      <c r="H62" s="56">
        <v>6.8</v>
      </c>
      <c r="I62" s="56">
        <v>6</v>
      </c>
      <c r="J62" s="57">
        <f>IF(COUNTIF(F62:I62,"")=0,(SUM(F62:I62)-MAX(F62:I62)-MIN(F62:I62))/2,AVERAGE(F62:I62))</f>
        <v>6.35</v>
      </c>
      <c r="K62" s="56">
        <v>6.5</v>
      </c>
      <c r="L62" s="56">
        <v>6.9</v>
      </c>
      <c r="M62" s="56">
        <v>7.4</v>
      </c>
      <c r="N62" s="56">
        <v>7</v>
      </c>
      <c r="O62" s="57">
        <f>IF(COUNTIF(K62:N62,"")=0,(SUM(K62:N62)-MAX(K62:N62)-MIN(K62:N62))/2,AVERAGE(K62:N62))</f>
        <v>6.9499999999999993</v>
      </c>
      <c r="P62" s="58">
        <v>21</v>
      </c>
      <c r="Q62" s="59">
        <v>10</v>
      </c>
      <c r="R62" s="56">
        <v>1</v>
      </c>
      <c r="S62" s="56">
        <v>0</v>
      </c>
      <c r="T62" s="56">
        <v>0</v>
      </c>
      <c r="U62" s="56">
        <v>0</v>
      </c>
      <c r="V62" s="56"/>
      <c r="W62" s="83">
        <f>+J62+O62+Q62-R62-S62-T62-U62</f>
        <v>22.299999999999997</v>
      </c>
      <c r="X62" s="60">
        <v>5</v>
      </c>
    </row>
    <row r="63" spans="1:24" x14ac:dyDescent="0.25">
      <c r="A63" s="45"/>
      <c r="B63" s="1" t="s">
        <v>564</v>
      </c>
      <c r="C63" s="1" t="s">
        <v>83</v>
      </c>
      <c r="E63" s="55"/>
      <c r="F63" s="3"/>
      <c r="G63" s="3"/>
      <c r="H63" s="3"/>
      <c r="I63" s="3"/>
      <c r="J63" s="64"/>
      <c r="K63" s="3"/>
      <c r="L63" s="3"/>
      <c r="M63" s="3"/>
      <c r="N63" s="3"/>
      <c r="O63" s="64"/>
      <c r="P63" s="4"/>
      <c r="Q63" s="5"/>
      <c r="R63" s="3"/>
      <c r="S63" s="3"/>
      <c r="T63" s="3"/>
      <c r="U63" s="3"/>
      <c r="V63" s="3"/>
      <c r="W63" s="86">
        <f>+W62</f>
        <v>22.299999999999997</v>
      </c>
      <c r="X63" s="6"/>
    </row>
    <row r="64" spans="1:24" x14ac:dyDescent="0.25">
      <c r="A64" s="73"/>
      <c r="B64" s="74" t="s">
        <v>565</v>
      </c>
      <c r="C64" s="74" t="s">
        <v>286</v>
      </c>
      <c r="D64" s="74"/>
      <c r="E64" s="61"/>
      <c r="F64" s="3"/>
      <c r="G64" s="3"/>
      <c r="H64" s="3"/>
      <c r="I64" s="3"/>
      <c r="J64" s="64"/>
      <c r="K64" s="3"/>
      <c r="L64" s="3"/>
      <c r="M64" s="3"/>
      <c r="N64" s="3"/>
      <c r="O64" s="64"/>
      <c r="P64" s="4"/>
      <c r="Q64" s="5"/>
      <c r="R64" s="3"/>
      <c r="S64" s="3"/>
      <c r="T64" s="3"/>
      <c r="U64" s="3"/>
      <c r="V64" s="3"/>
      <c r="W64" s="86">
        <f>+W62</f>
        <v>22.299999999999997</v>
      </c>
      <c r="X64" s="63"/>
    </row>
    <row r="65" spans="1:24" x14ac:dyDescent="0.25">
      <c r="A65" s="45">
        <v>16</v>
      </c>
      <c r="B65" s="1" t="s">
        <v>336</v>
      </c>
      <c r="C65" s="1" t="s">
        <v>37</v>
      </c>
      <c r="D65" s="1" t="s">
        <v>26</v>
      </c>
      <c r="E65" s="55"/>
      <c r="F65" s="56">
        <v>7.3</v>
      </c>
      <c r="G65" s="56">
        <v>6.9</v>
      </c>
      <c r="H65" s="56">
        <v>7.2</v>
      </c>
      <c r="I65" s="56">
        <v>6.3</v>
      </c>
      <c r="J65" s="57">
        <f>IF(COUNTIF(F65:I65,"")=0,(SUM(F65:I65)-MAX(F65:I65)-MIN(F65:I65))/2,AVERAGE(F65:I65))</f>
        <v>7.0499999999999989</v>
      </c>
      <c r="K65" s="56">
        <v>7.1</v>
      </c>
      <c r="L65" s="56">
        <v>6.5</v>
      </c>
      <c r="M65" s="56">
        <v>6.6</v>
      </c>
      <c r="N65" s="56">
        <v>6.4</v>
      </c>
      <c r="O65" s="57">
        <f>IF(COUNTIF(K65:N65,"")=0,(SUM(K65:N65)-MAX(K65:N65)-MIN(K65:N65))/2,AVERAGE(K65:N65))</f>
        <v>6.55</v>
      </c>
      <c r="P65" s="58">
        <v>16</v>
      </c>
      <c r="Q65" s="59">
        <v>9.1999999999999993</v>
      </c>
      <c r="R65" s="56">
        <v>1</v>
      </c>
      <c r="S65" s="56">
        <v>0</v>
      </c>
      <c r="T65" s="56">
        <v>0</v>
      </c>
      <c r="U65" s="56">
        <v>0.3</v>
      </c>
      <c r="V65" s="56"/>
      <c r="W65" s="83">
        <f>+J65+O65+Q65-R65-S65-T65-U65</f>
        <v>21.499999999999996</v>
      </c>
      <c r="X65" s="6">
        <v>6</v>
      </c>
    </row>
    <row r="66" spans="1:24" x14ac:dyDescent="0.25">
      <c r="A66" s="45"/>
      <c r="B66" s="1" t="s">
        <v>337</v>
      </c>
      <c r="C66" s="1" t="s">
        <v>38</v>
      </c>
      <c r="E66" s="55"/>
      <c r="F66" s="3"/>
      <c r="G66" s="3"/>
      <c r="H66" s="3"/>
      <c r="I66" s="3"/>
      <c r="J66" s="64"/>
      <c r="K66" s="3"/>
      <c r="L66" s="3"/>
      <c r="M66" s="3"/>
      <c r="N66" s="3"/>
      <c r="O66" s="64"/>
      <c r="P66" s="4"/>
      <c r="Q66" s="5"/>
      <c r="R66" s="3"/>
      <c r="S66" s="3"/>
      <c r="T66" s="3"/>
      <c r="U66" s="3"/>
      <c r="V66" s="3"/>
      <c r="W66" s="86">
        <f>+W65</f>
        <v>21.499999999999996</v>
      </c>
      <c r="X66" s="6"/>
    </row>
    <row r="67" spans="1:24" x14ac:dyDescent="0.25">
      <c r="A67" s="73"/>
      <c r="B67" s="74" t="s">
        <v>338</v>
      </c>
      <c r="C67" s="74" t="s">
        <v>39</v>
      </c>
      <c r="D67" s="74"/>
      <c r="E67" s="61"/>
      <c r="F67" s="65"/>
      <c r="G67" s="7"/>
      <c r="H67" s="7"/>
      <c r="I67" s="7"/>
      <c r="J67" s="8"/>
      <c r="K67" s="7"/>
      <c r="L67" s="7"/>
      <c r="M67" s="7"/>
      <c r="N67" s="7"/>
      <c r="O67" s="8"/>
      <c r="P67" s="9"/>
      <c r="Q67" s="10"/>
      <c r="R67" s="7"/>
      <c r="S67" s="7"/>
      <c r="T67" s="7"/>
      <c r="U67" s="7"/>
      <c r="V67" s="7"/>
      <c r="W67" s="84">
        <f>+W65</f>
        <v>21.499999999999996</v>
      </c>
      <c r="X67" s="63"/>
    </row>
    <row r="68" spans="1:24" x14ac:dyDescent="0.25">
      <c r="A68" s="45">
        <v>66</v>
      </c>
      <c r="B68" s="1" t="s">
        <v>454</v>
      </c>
      <c r="C68" s="1" t="s">
        <v>173</v>
      </c>
      <c r="D68" s="1" t="s">
        <v>159</v>
      </c>
      <c r="E68" s="55"/>
      <c r="F68" s="56">
        <v>1.0000000000000001E-5</v>
      </c>
      <c r="G68" s="56">
        <v>1.0000000000000001E-5</v>
      </c>
      <c r="H68" s="56"/>
      <c r="I68" s="56"/>
      <c r="J68" s="57">
        <f>IF(COUNTIF(F68:I68,"")=0,(SUM(F68:I68)-MAX(F68:I68)-MIN(F68:I68))/2,AVERAGE(F68:I68))</f>
        <v>1.0000000000000001E-5</v>
      </c>
      <c r="K68" s="56">
        <v>0</v>
      </c>
      <c r="L68" s="56"/>
      <c r="M68" s="56"/>
      <c r="N68" s="56"/>
      <c r="O68" s="57">
        <f>IF(COUNTIF(K68:N68,"")=0,(SUM(K68:N68)-MAX(K68:N68)-MIN(K68:N68))/2,AVERAGE(K68:N68))</f>
        <v>0</v>
      </c>
      <c r="P68" s="58"/>
      <c r="Q68" s="59"/>
      <c r="R68" s="56"/>
      <c r="S68" s="56"/>
      <c r="T68" s="56"/>
      <c r="U68" s="56"/>
      <c r="V68" s="56"/>
      <c r="W68" s="83">
        <f>+J68+O68+Q68-R68-S68-T68-U68</f>
        <v>1.0000000000000001E-5</v>
      </c>
      <c r="X68" s="60"/>
    </row>
    <row r="69" spans="1:24" x14ac:dyDescent="0.25">
      <c r="A69" s="45"/>
      <c r="B69" s="1" t="s">
        <v>455</v>
      </c>
      <c r="C69" s="1" t="s">
        <v>174</v>
      </c>
      <c r="E69" s="55"/>
      <c r="F69" s="3"/>
      <c r="G69" s="3"/>
      <c r="H69" s="3"/>
      <c r="I69" s="3"/>
      <c r="J69" s="64"/>
      <c r="K69" s="3"/>
      <c r="L69" s="3"/>
      <c r="M69" s="3"/>
      <c r="N69" s="3"/>
      <c r="O69" s="64"/>
      <c r="P69" s="4"/>
      <c r="Q69" s="5"/>
      <c r="R69" s="3"/>
      <c r="S69" s="3"/>
      <c r="T69" s="3"/>
      <c r="U69" s="3"/>
      <c r="V69" s="3"/>
      <c r="W69" s="86">
        <f>+W68</f>
        <v>1.0000000000000001E-5</v>
      </c>
      <c r="X69" s="6"/>
    </row>
    <row r="70" spans="1:24" ht="15.75" thickBot="1" x14ac:dyDescent="0.3">
      <c r="A70" s="46"/>
      <c r="B70" s="47" t="s">
        <v>456</v>
      </c>
      <c r="C70" s="47" t="s">
        <v>175</v>
      </c>
      <c r="D70" s="47"/>
      <c r="E70" s="66"/>
      <c r="F70" s="11"/>
      <c r="G70" s="11"/>
      <c r="H70" s="11"/>
      <c r="I70" s="11"/>
      <c r="J70" s="12"/>
      <c r="K70" s="11"/>
      <c r="L70" s="11"/>
      <c r="M70" s="11"/>
      <c r="N70" s="11"/>
      <c r="O70" s="12"/>
      <c r="P70" s="13"/>
      <c r="Q70" s="14"/>
      <c r="R70" s="11"/>
      <c r="S70" s="11"/>
      <c r="T70" s="11"/>
      <c r="U70" s="11"/>
      <c r="V70" s="11"/>
      <c r="W70" s="85">
        <f>+W68</f>
        <v>1.0000000000000001E-5</v>
      </c>
      <c r="X70" s="68"/>
    </row>
    <row r="71" spans="1:24" ht="15.75" thickBot="1" x14ac:dyDescent="0.3">
      <c r="W71" s="92"/>
    </row>
    <row r="72" spans="1:24" s="81" customFormat="1" x14ac:dyDescent="0.25">
      <c r="A72" s="78" t="s">
        <v>117</v>
      </c>
      <c r="B72" s="79"/>
      <c r="C72" s="79"/>
      <c r="D72" s="79"/>
      <c r="E72" s="82"/>
      <c r="F72" s="15" t="s">
        <v>294</v>
      </c>
      <c r="G72" s="15" t="s">
        <v>300</v>
      </c>
      <c r="H72" s="15" t="s">
        <v>295</v>
      </c>
      <c r="I72" s="15" t="s">
        <v>296</v>
      </c>
      <c r="J72" s="16" t="s">
        <v>573</v>
      </c>
      <c r="K72" s="15" t="s">
        <v>290</v>
      </c>
      <c r="L72" s="15" t="s">
        <v>291</v>
      </c>
      <c r="M72" s="15" t="s">
        <v>292</v>
      </c>
      <c r="N72" s="15" t="s">
        <v>293</v>
      </c>
      <c r="O72" s="16" t="s">
        <v>574</v>
      </c>
      <c r="P72" s="17" t="s">
        <v>299</v>
      </c>
      <c r="Q72" s="18" t="s">
        <v>575</v>
      </c>
      <c r="R72" s="15" t="s">
        <v>576</v>
      </c>
      <c r="S72" s="15" t="s">
        <v>577</v>
      </c>
      <c r="T72" s="15" t="s">
        <v>578</v>
      </c>
      <c r="U72" s="15" t="s">
        <v>579</v>
      </c>
      <c r="V72" s="19" t="s">
        <v>580</v>
      </c>
      <c r="W72" s="87" t="s">
        <v>583</v>
      </c>
      <c r="X72" s="20" t="s">
        <v>584</v>
      </c>
    </row>
    <row r="73" spans="1:24" x14ac:dyDescent="0.25">
      <c r="A73" s="45">
        <v>101</v>
      </c>
      <c r="B73" s="1" t="s">
        <v>530</v>
      </c>
      <c r="C73" s="1" t="s">
        <v>254</v>
      </c>
      <c r="D73" s="1" t="s">
        <v>40</v>
      </c>
      <c r="E73" s="21" t="s">
        <v>581</v>
      </c>
      <c r="F73" s="22">
        <v>7.9</v>
      </c>
      <c r="G73" s="22">
        <v>8.4</v>
      </c>
      <c r="H73" s="22">
        <v>8.1999999999999993</v>
      </c>
      <c r="I73" s="22">
        <v>8.4</v>
      </c>
      <c r="J73" s="23">
        <f t="shared" ref="J73:J86" si="0">IF(COUNTIF(F73:I73,"")=0,(SUM(F73:I73)-MAX(F73:I73)-MIN(F73:I73))/2,AVERAGE(F73:I73))</f>
        <v>8.3000000000000007</v>
      </c>
      <c r="K73" s="22">
        <v>7.8</v>
      </c>
      <c r="L73" s="22">
        <v>7.7</v>
      </c>
      <c r="M73" s="22">
        <v>8.4</v>
      </c>
      <c r="N73" s="22">
        <v>7.4</v>
      </c>
      <c r="O73" s="23">
        <f t="shared" ref="O73:O86" si="1">IF(COUNTIF(K73:N73,"")=0,(SUM(K73:N73)-MAX(K73:N73)-MIN(K73:N73))/2,AVERAGE(K73:N73))</f>
        <v>7.7499999999999991</v>
      </c>
      <c r="P73" s="24">
        <v>30</v>
      </c>
      <c r="Q73" s="25">
        <v>10</v>
      </c>
      <c r="R73" s="22">
        <v>0</v>
      </c>
      <c r="S73" s="22">
        <v>0</v>
      </c>
      <c r="T73" s="22">
        <v>0</v>
      </c>
      <c r="U73" s="22">
        <v>0.3</v>
      </c>
      <c r="V73" s="98">
        <f t="shared" ref="V73:V86" si="2">+J73+O73+Q73-R73-S73-T73-U73</f>
        <v>25.75</v>
      </c>
      <c r="W73" s="88">
        <f>+V73+V74</f>
        <v>51.25</v>
      </c>
      <c r="X73" s="27">
        <v>1</v>
      </c>
    </row>
    <row r="74" spans="1:24" x14ac:dyDescent="0.25">
      <c r="A74" s="73"/>
      <c r="B74" s="74" t="s">
        <v>531</v>
      </c>
      <c r="C74" s="74" t="s">
        <v>253</v>
      </c>
      <c r="D74" s="74"/>
      <c r="E74" s="28" t="s">
        <v>582</v>
      </c>
      <c r="F74" s="29">
        <v>7.6</v>
      </c>
      <c r="G74" s="29">
        <v>7.5</v>
      </c>
      <c r="H74" s="29">
        <v>7.9</v>
      </c>
      <c r="I74" s="29">
        <v>7</v>
      </c>
      <c r="J74" s="40">
        <f t="shared" si="0"/>
        <v>7.5500000000000007</v>
      </c>
      <c r="K74" s="29">
        <v>7.5</v>
      </c>
      <c r="L74" s="29">
        <v>7.8</v>
      </c>
      <c r="M74" s="29">
        <v>8.1</v>
      </c>
      <c r="N74" s="29">
        <v>8.1</v>
      </c>
      <c r="O74" s="40">
        <f t="shared" si="1"/>
        <v>7.9499999999999993</v>
      </c>
      <c r="P74" s="31">
        <v>25</v>
      </c>
      <c r="Q74" s="32">
        <v>10</v>
      </c>
      <c r="R74" s="29">
        <v>0</v>
      </c>
      <c r="S74" s="29">
        <v>0</v>
      </c>
      <c r="T74" s="29">
        <v>0</v>
      </c>
      <c r="U74" s="29">
        <v>0</v>
      </c>
      <c r="V74" s="96">
        <f t="shared" si="2"/>
        <v>25.5</v>
      </c>
      <c r="W74" s="89">
        <f>+W73</f>
        <v>51.25</v>
      </c>
      <c r="X74" s="41"/>
    </row>
    <row r="75" spans="1:24" x14ac:dyDescent="0.25">
      <c r="A75" s="45">
        <v>50</v>
      </c>
      <c r="B75" s="1" t="s">
        <v>414</v>
      </c>
      <c r="C75" s="1" t="s">
        <v>127</v>
      </c>
      <c r="D75" s="1" t="s">
        <v>40</v>
      </c>
      <c r="E75" s="21" t="s">
        <v>581</v>
      </c>
      <c r="F75" s="22">
        <v>7.3</v>
      </c>
      <c r="G75" s="22">
        <v>7.3</v>
      </c>
      <c r="H75" s="22">
        <v>7.5</v>
      </c>
      <c r="I75" s="22">
        <v>7.2</v>
      </c>
      <c r="J75" s="23">
        <f t="shared" si="0"/>
        <v>7.3000000000000007</v>
      </c>
      <c r="K75" s="22">
        <v>7.4</v>
      </c>
      <c r="L75" s="22">
        <v>7.4</v>
      </c>
      <c r="M75" s="22">
        <v>7.5</v>
      </c>
      <c r="N75" s="22">
        <v>7.2</v>
      </c>
      <c r="O75" s="23">
        <f t="shared" si="1"/>
        <v>7.4</v>
      </c>
      <c r="P75" s="24">
        <v>30</v>
      </c>
      <c r="Q75" s="25">
        <v>10</v>
      </c>
      <c r="R75" s="22">
        <v>0</v>
      </c>
      <c r="S75" s="22">
        <v>0.3</v>
      </c>
      <c r="T75" s="22">
        <v>0</v>
      </c>
      <c r="U75" s="22">
        <v>0</v>
      </c>
      <c r="V75" s="88">
        <f t="shared" si="2"/>
        <v>24.400000000000002</v>
      </c>
      <c r="W75" s="88">
        <f>+V75+V76</f>
        <v>49.900000000000006</v>
      </c>
      <c r="X75" s="27">
        <v>2</v>
      </c>
    </row>
    <row r="76" spans="1:24" x14ac:dyDescent="0.25">
      <c r="A76" s="73"/>
      <c r="B76" s="74" t="s">
        <v>301</v>
      </c>
      <c r="C76" s="74" t="s">
        <v>128</v>
      </c>
      <c r="D76" s="74"/>
      <c r="E76" s="28" t="s">
        <v>582</v>
      </c>
      <c r="F76" s="29">
        <v>7.5</v>
      </c>
      <c r="G76" s="29">
        <v>7.2</v>
      </c>
      <c r="H76" s="29">
        <v>7.9</v>
      </c>
      <c r="I76" s="29">
        <v>7.7</v>
      </c>
      <c r="J76" s="40">
        <f t="shared" si="0"/>
        <v>7.6</v>
      </c>
      <c r="K76" s="29">
        <v>7.3</v>
      </c>
      <c r="L76" s="29">
        <v>7.8</v>
      </c>
      <c r="M76" s="29">
        <v>8.1999999999999993</v>
      </c>
      <c r="N76" s="29">
        <v>8</v>
      </c>
      <c r="O76" s="40">
        <f t="shared" si="1"/>
        <v>7.8999999999999986</v>
      </c>
      <c r="P76" s="31">
        <v>25</v>
      </c>
      <c r="Q76" s="32">
        <v>10</v>
      </c>
      <c r="R76" s="29">
        <v>0</v>
      </c>
      <c r="S76" s="29">
        <v>0</v>
      </c>
      <c r="T76" s="29">
        <v>0</v>
      </c>
      <c r="U76" s="29">
        <v>0</v>
      </c>
      <c r="V76" s="96">
        <f t="shared" si="2"/>
        <v>25.5</v>
      </c>
      <c r="W76" s="89">
        <f>+W75</f>
        <v>49.900000000000006</v>
      </c>
      <c r="X76" s="41"/>
    </row>
    <row r="77" spans="1:24" x14ac:dyDescent="0.25">
      <c r="A77" s="45">
        <v>102</v>
      </c>
      <c r="B77" s="1" t="s">
        <v>532</v>
      </c>
      <c r="C77" s="1" t="s">
        <v>252</v>
      </c>
      <c r="D77" s="1" t="s">
        <v>166</v>
      </c>
      <c r="E77" s="21" t="s">
        <v>581</v>
      </c>
      <c r="F77" s="22">
        <v>7.8</v>
      </c>
      <c r="G77" s="22">
        <v>7.4</v>
      </c>
      <c r="H77" s="22">
        <v>7.5</v>
      </c>
      <c r="I77" s="22">
        <v>7.6</v>
      </c>
      <c r="J77" s="23">
        <f t="shared" si="0"/>
        <v>7.549999999999998</v>
      </c>
      <c r="K77" s="22">
        <v>7.6</v>
      </c>
      <c r="L77" s="22">
        <v>7.3</v>
      </c>
      <c r="M77" s="22">
        <v>7.3</v>
      </c>
      <c r="N77" s="22">
        <v>8</v>
      </c>
      <c r="O77" s="23">
        <f t="shared" si="1"/>
        <v>7.4499999999999993</v>
      </c>
      <c r="P77" s="24">
        <v>29</v>
      </c>
      <c r="Q77" s="25">
        <v>9.9</v>
      </c>
      <c r="R77" s="22">
        <v>0</v>
      </c>
      <c r="S77" s="22">
        <v>0.6</v>
      </c>
      <c r="T77" s="22">
        <v>0</v>
      </c>
      <c r="U77" s="22">
        <v>0</v>
      </c>
      <c r="V77" s="88">
        <f t="shared" si="2"/>
        <v>24.299999999999997</v>
      </c>
      <c r="W77" s="88">
        <f>+V77+V78</f>
        <v>47.75</v>
      </c>
      <c r="X77" s="27">
        <v>3</v>
      </c>
    </row>
    <row r="78" spans="1:24" x14ac:dyDescent="0.25">
      <c r="A78" s="73"/>
      <c r="B78" s="74" t="s">
        <v>533</v>
      </c>
      <c r="C78" s="74" t="s">
        <v>251</v>
      </c>
      <c r="D78" s="74"/>
      <c r="E78" s="28" t="s">
        <v>582</v>
      </c>
      <c r="F78" s="29">
        <v>6.9</v>
      </c>
      <c r="G78" s="29">
        <v>7</v>
      </c>
      <c r="H78" s="29">
        <v>6.5</v>
      </c>
      <c r="I78" s="29">
        <v>6.6</v>
      </c>
      <c r="J78" s="40">
        <f t="shared" si="0"/>
        <v>6.75</v>
      </c>
      <c r="K78" s="29">
        <v>7.2</v>
      </c>
      <c r="L78" s="29">
        <v>7</v>
      </c>
      <c r="M78" s="29">
        <v>7</v>
      </c>
      <c r="N78" s="29">
        <v>7</v>
      </c>
      <c r="O78" s="40">
        <f t="shared" si="1"/>
        <v>7</v>
      </c>
      <c r="P78" s="31">
        <v>22</v>
      </c>
      <c r="Q78" s="32">
        <v>9.6999999999999993</v>
      </c>
      <c r="R78" s="29">
        <v>0</v>
      </c>
      <c r="S78" s="29">
        <v>0</v>
      </c>
      <c r="T78" s="29">
        <v>0</v>
      </c>
      <c r="U78" s="29">
        <v>0</v>
      </c>
      <c r="V78" s="96">
        <f t="shared" si="2"/>
        <v>23.45</v>
      </c>
      <c r="W78" s="89">
        <f>+W77</f>
        <v>47.75</v>
      </c>
      <c r="X78" s="41"/>
    </row>
    <row r="79" spans="1:24" x14ac:dyDescent="0.25">
      <c r="A79" s="45">
        <v>52</v>
      </c>
      <c r="B79" s="1" t="s">
        <v>417</v>
      </c>
      <c r="C79" s="1" t="s">
        <v>131</v>
      </c>
      <c r="D79" s="1" t="s">
        <v>40</v>
      </c>
      <c r="E79" s="21" t="s">
        <v>581</v>
      </c>
      <c r="F79" s="22">
        <v>7.6</v>
      </c>
      <c r="G79" s="22">
        <v>7.7</v>
      </c>
      <c r="H79" s="22">
        <v>7.9</v>
      </c>
      <c r="I79" s="22">
        <v>7.7</v>
      </c>
      <c r="J79" s="23">
        <f t="shared" si="0"/>
        <v>7.7</v>
      </c>
      <c r="K79" s="22">
        <v>7.7</v>
      </c>
      <c r="L79" s="22">
        <v>7.8</v>
      </c>
      <c r="M79" s="22">
        <v>7.6</v>
      </c>
      <c r="N79" s="22">
        <v>7.7</v>
      </c>
      <c r="O79" s="23">
        <f t="shared" si="1"/>
        <v>7.7</v>
      </c>
      <c r="P79" s="24">
        <v>31</v>
      </c>
      <c r="Q79" s="25">
        <v>10</v>
      </c>
      <c r="R79" s="22">
        <v>0</v>
      </c>
      <c r="S79" s="22">
        <v>0.6</v>
      </c>
      <c r="T79" s="22">
        <v>0</v>
      </c>
      <c r="U79" s="22">
        <v>0</v>
      </c>
      <c r="V79" s="88">
        <f t="shared" si="2"/>
        <v>24.799999999999997</v>
      </c>
      <c r="W79" s="88">
        <f>+V79+V80</f>
        <v>46.349999999999994</v>
      </c>
      <c r="X79" s="27">
        <v>4</v>
      </c>
    </row>
    <row r="80" spans="1:24" x14ac:dyDescent="0.25">
      <c r="A80" s="73"/>
      <c r="B80" s="74" t="s">
        <v>418</v>
      </c>
      <c r="C80" s="74" t="s">
        <v>132</v>
      </c>
      <c r="D80" s="74"/>
      <c r="E80" s="28" t="s">
        <v>582</v>
      </c>
      <c r="F80" s="29">
        <v>6.8</v>
      </c>
      <c r="G80" s="29">
        <v>6.9</v>
      </c>
      <c r="H80" s="29">
        <v>7</v>
      </c>
      <c r="I80" s="29">
        <v>6.3</v>
      </c>
      <c r="J80" s="40">
        <f t="shared" si="0"/>
        <v>6.85</v>
      </c>
      <c r="K80" s="29">
        <v>6.7</v>
      </c>
      <c r="L80" s="29">
        <v>6.8</v>
      </c>
      <c r="M80" s="29">
        <v>7</v>
      </c>
      <c r="N80" s="29">
        <v>7.3</v>
      </c>
      <c r="O80" s="40">
        <f t="shared" si="1"/>
        <v>6.9</v>
      </c>
      <c r="P80" s="31">
        <v>23</v>
      </c>
      <c r="Q80" s="32">
        <v>9.8000000000000007</v>
      </c>
      <c r="R80" s="29">
        <v>2</v>
      </c>
      <c r="S80" s="29">
        <v>0</v>
      </c>
      <c r="T80" s="29">
        <v>0</v>
      </c>
      <c r="U80" s="29">
        <v>0</v>
      </c>
      <c r="V80" s="96">
        <f t="shared" si="2"/>
        <v>21.55</v>
      </c>
      <c r="W80" s="89">
        <f>+W79</f>
        <v>46.349999999999994</v>
      </c>
      <c r="X80" s="41"/>
    </row>
    <row r="81" spans="1:24" x14ac:dyDescent="0.25">
      <c r="A81" s="45">
        <v>51</v>
      </c>
      <c r="B81" s="1" t="s">
        <v>415</v>
      </c>
      <c r="C81" s="1" t="s">
        <v>129</v>
      </c>
      <c r="D81" s="1" t="s">
        <v>40</v>
      </c>
      <c r="E81" s="21" t="s">
        <v>581</v>
      </c>
      <c r="F81" s="22">
        <v>7</v>
      </c>
      <c r="G81" s="22">
        <v>7.1</v>
      </c>
      <c r="H81" s="22">
        <v>6.7</v>
      </c>
      <c r="I81" s="22">
        <v>7.4</v>
      </c>
      <c r="J81" s="23">
        <f t="shared" si="0"/>
        <v>7.0500000000000025</v>
      </c>
      <c r="K81" s="22">
        <v>7.1</v>
      </c>
      <c r="L81" s="22">
        <v>6.6</v>
      </c>
      <c r="M81" s="22">
        <v>6.1</v>
      </c>
      <c r="N81" s="22">
        <v>6.4</v>
      </c>
      <c r="O81" s="23">
        <f t="shared" si="1"/>
        <v>6.4999999999999973</v>
      </c>
      <c r="P81" s="24">
        <v>38</v>
      </c>
      <c r="Q81" s="25">
        <v>10</v>
      </c>
      <c r="R81" s="22">
        <v>0</v>
      </c>
      <c r="S81" s="22">
        <v>0.3</v>
      </c>
      <c r="T81" s="22">
        <v>0</v>
      </c>
      <c r="U81" s="22">
        <v>0</v>
      </c>
      <c r="V81" s="88">
        <f t="shared" si="2"/>
        <v>23.25</v>
      </c>
      <c r="W81" s="88">
        <f>+V81+V82</f>
        <v>46.1</v>
      </c>
      <c r="X81" s="27">
        <v>5</v>
      </c>
    </row>
    <row r="82" spans="1:24" x14ac:dyDescent="0.25">
      <c r="A82" s="73"/>
      <c r="B82" s="74" t="s">
        <v>416</v>
      </c>
      <c r="C82" s="74" t="s">
        <v>130</v>
      </c>
      <c r="D82" s="74"/>
      <c r="E82" s="28" t="s">
        <v>582</v>
      </c>
      <c r="F82" s="29">
        <v>7</v>
      </c>
      <c r="G82" s="29">
        <v>7.2</v>
      </c>
      <c r="H82" s="29">
        <v>6.9</v>
      </c>
      <c r="I82" s="29">
        <v>6.9</v>
      </c>
      <c r="J82" s="40">
        <f t="shared" si="0"/>
        <v>6.95</v>
      </c>
      <c r="K82" s="29">
        <v>6.9</v>
      </c>
      <c r="L82" s="29">
        <v>6</v>
      </c>
      <c r="M82" s="29">
        <v>6</v>
      </c>
      <c r="N82" s="29">
        <v>6</v>
      </c>
      <c r="O82" s="40">
        <f t="shared" si="1"/>
        <v>6</v>
      </c>
      <c r="P82" s="31">
        <v>24</v>
      </c>
      <c r="Q82" s="32">
        <v>9.9</v>
      </c>
      <c r="R82" s="29">
        <v>0</v>
      </c>
      <c r="S82" s="29">
        <v>0</v>
      </c>
      <c r="T82" s="29">
        <v>0</v>
      </c>
      <c r="U82" s="29">
        <v>0</v>
      </c>
      <c r="V82" s="96">
        <f t="shared" si="2"/>
        <v>22.85</v>
      </c>
      <c r="W82" s="89">
        <f>+W81</f>
        <v>46.1</v>
      </c>
      <c r="X82" s="41"/>
    </row>
    <row r="83" spans="1:24" x14ac:dyDescent="0.25">
      <c r="A83" s="45">
        <v>46</v>
      </c>
      <c r="B83" s="1" t="s">
        <v>406</v>
      </c>
      <c r="C83" s="1" t="s">
        <v>118</v>
      </c>
      <c r="D83" s="1" t="s">
        <v>24</v>
      </c>
      <c r="E83" s="21" t="s">
        <v>581</v>
      </c>
      <c r="F83" s="22">
        <v>6.1</v>
      </c>
      <c r="G83" s="22">
        <v>6</v>
      </c>
      <c r="H83" s="22">
        <v>6.4</v>
      </c>
      <c r="I83" s="22">
        <v>6.7</v>
      </c>
      <c r="J83" s="23">
        <f t="shared" si="0"/>
        <v>6.25</v>
      </c>
      <c r="K83" s="22">
        <v>7.6</v>
      </c>
      <c r="L83" s="22">
        <v>7.2</v>
      </c>
      <c r="M83" s="22">
        <v>6.8</v>
      </c>
      <c r="N83" s="22">
        <v>7</v>
      </c>
      <c r="O83" s="23">
        <f t="shared" si="1"/>
        <v>7.1</v>
      </c>
      <c r="P83" s="24">
        <v>32</v>
      </c>
      <c r="Q83" s="25">
        <v>10</v>
      </c>
      <c r="R83" s="22">
        <v>0</v>
      </c>
      <c r="S83" s="22">
        <v>0.9</v>
      </c>
      <c r="T83" s="22">
        <v>0</v>
      </c>
      <c r="U83" s="22">
        <v>0</v>
      </c>
      <c r="V83" s="88">
        <f t="shared" si="2"/>
        <v>22.450000000000003</v>
      </c>
      <c r="W83" s="88">
        <f>+V83+V84</f>
        <v>41.150000000000006</v>
      </c>
      <c r="X83" s="27">
        <v>6</v>
      </c>
    </row>
    <row r="84" spans="1:24" x14ac:dyDescent="0.25">
      <c r="A84" s="73"/>
      <c r="B84" s="74" t="s">
        <v>407</v>
      </c>
      <c r="C84" s="74" t="s">
        <v>119</v>
      </c>
      <c r="D84" s="74"/>
      <c r="E84" s="28" t="s">
        <v>582</v>
      </c>
      <c r="F84" s="29">
        <v>5.3</v>
      </c>
      <c r="G84" s="29">
        <v>4.7</v>
      </c>
      <c r="H84" s="29">
        <v>5.6</v>
      </c>
      <c r="I84" s="29">
        <v>5</v>
      </c>
      <c r="J84" s="40">
        <f t="shared" si="0"/>
        <v>5.15</v>
      </c>
      <c r="K84" s="29">
        <v>6.5</v>
      </c>
      <c r="L84" s="29">
        <v>6.4</v>
      </c>
      <c r="M84" s="29">
        <v>5.7</v>
      </c>
      <c r="N84" s="29">
        <v>6.6</v>
      </c>
      <c r="O84" s="40">
        <f t="shared" si="1"/>
        <v>6.4500000000000011</v>
      </c>
      <c r="P84" s="104">
        <v>18</v>
      </c>
      <c r="Q84" s="105">
        <v>9.1</v>
      </c>
      <c r="R84" s="29">
        <v>2</v>
      </c>
      <c r="S84" s="29">
        <v>0</v>
      </c>
      <c r="T84" s="29">
        <v>0</v>
      </c>
      <c r="U84" s="29">
        <v>0</v>
      </c>
      <c r="V84" s="96">
        <f t="shared" si="2"/>
        <v>18.700000000000003</v>
      </c>
      <c r="W84" s="89">
        <f>+W83</f>
        <v>41.150000000000006</v>
      </c>
      <c r="X84" s="41"/>
    </row>
    <row r="85" spans="1:24" x14ac:dyDescent="0.25">
      <c r="A85" s="45">
        <v>47</v>
      </c>
      <c r="B85" s="1" t="s">
        <v>408</v>
      </c>
      <c r="C85" s="1" t="s">
        <v>120</v>
      </c>
      <c r="D85" s="1" t="s">
        <v>24</v>
      </c>
      <c r="E85" s="21" t="s">
        <v>581</v>
      </c>
      <c r="F85" s="22">
        <v>1E-4</v>
      </c>
      <c r="G85" s="22">
        <v>1.0000000000000001E-5</v>
      </c>
      <c r="H85" s="22">
        <v>0</v>
      </c>
      <c r="I85" s="22">
        <v>0</v>
      </c>
      <c r="J85" s="23">
        <f t="shared" si="0"/>
        <v>4.9999999999999996E-6</v>
      </c>
      <c r="K85" s="22">
        <v>0</v>
      </c>
      <c r="L85" s="22"/>
      <c r="M85" s="22"/>
      <c r="N85" s="22"/>
      <c r="O85" s="23">
        <f t="shared" si="1"/>
        <v>0</v>
      </c>
      <c r="P85" s="24"/>
      <c r="Q85" s="25"/>
      <c r="R85" s="22"/>
      <c r="S85" s="22"/>
      <c r="T85" s="22"/>
      <c r="U85" s="22"/>
      <c r="V85" s="88">
        <f t="shared" si="2"/>
        <v>4.9999999999999996E-6</v>
      </c>
      <c r="W85" s="88">
        <f>+V85+V86</f>
        <v>4.9999999999999996E-6</v>
      </c>
      <c r="X85" s="27"/>
    </row>
    <row r="86" spans="1:24" ht="15.75" thickBot="1" x14ac:dyDescent="0.3">
      <c r="A86" s="46"/>
      <c r="B86" s="47" t="s">
        <v>409</v>
      </c>
      <c r="C86" s="47" t="s">
        <v>121</v>
      </c>
      <c r="D86" s="47"/>
      <c r="E86" s="34" t="s">
        <v>582</v>
      </c>
      <c r="F86" s="35">
        <v>0</v>
      </c>
      <c r="G86" s="35"/>
      <c r="H86" s="35"/>
      <c r="I86" s="35"/>
      <c r="J86" s="48">
        <f t="shared" si="0"/>
        <v>0</v>
      </c>
      <c r="K86" s="35">
        <v>0</v>
      </c>
      <c r="L86" s="35"/>
      <c r="M86" s="35"/>
      <c r="N86" s="35"/>
      <c r="O86" s="48">
        <f t="shared" si="1"/>
        <v>0</v>
      </c>
      <c r="P86" s="37"/>
      <c r="Q86" s="38"/>
      <c r="R86" s="35"/>
      <c r="S86" s="35"/>
      <c r="T86" s="35"/>
      <c r="U86" s="35"/>
      <c r="V86" s="97">
        <f t="shared" si="2"/>
        <v>0</v>
      </c>
      <c r="W86" s="90">
        <f>+W85</f>
        <v>4.9999999999999996E-6</v>
      </c>
      <c r="X86" s="49"/>
    </row>
    <row r="87" spans="1:24" ht="15.75" thickBot="1" x14ac:dyDescent="0.3">
      <c r="W87" s="92"/>
    </row>
    <row r="88" spans="1:24" s="81" customFormat="1" x14ac:dyDescent="0.25">
      <c r="A88" s="78" t="s">
        <v>122</v>
      </c>
      <c r="B88" s="79"/>
      <c r="C88" s="79"/>
      <c r="D88" s="79"/>
      <c r="E88" s="82"/>
      <c r="F88" s="15" t="s">
        <v>294</v>
      </c>
      <c r="G88" s="15" t="s">
        <v>300</v>
      </c>
      <c r="H88" s="15" t="s">
        <v>295</v>
      </c>
      <c r="I88" s="15" t="s">
        <v>296</v>
      </c>
      <c r="J88" s="16" t="s">
        <v>573</v>
      </c>
      <c r="K88" s="15" t="s">
        <v>290</v>
      </c>
      <c r="L88" s="15" t="s">
        <v>291</v>
      </c>
      <c r="M88" s="15" t="s">
        <v>292</v>
      </c>
      <c r="N88" s="15" t="s">
        <v>293</v>
      </c>
      <c r="O88" s="16" t="s">
        <v>574</v>
      </c>
      <c r="P88" s="17" t="s">
        <v>299</v>
      </c>
      <c r="Q88" s="18" t="s">
        <v>575</v>
      </c>
      <c r="R88" s="15" t="s">
        <v>576</v>
      </c>
      <c r="S88" s="15" t="s">
        <v>577</v>
      </c>
      <c r="T88" s="15" t="s">
        <v>578</v>
      </c>
      <c r="U88" s="15" t="s">
        <v>579</v>
      </c>
      <c r="V88" s="19" t="s">
        <v>580</v>
      </c>
      <c r="W88" s="87" t="s">
        <v>583</v>
      </c>
      <c r="X88" s="20" t="s">
        <v>584</v>
      </c>
    </row>
    <row r="89" spans="1:24" x14ac:dyDescent="0.25">
      <c r="A89" s="45">
        <v>48</v>
      </c>
      <c r="B89" s="1" t="s">
        <v>410</v>
      </c>
      <c r="C89" s="1" t="s">
        <v>123</v>
      </c>
      <c r="D89" s="1" t="s">
        <v>24</v>
      </c>
      <c r="E89" s="21" t="s">
        <v>581</v>
      </c>
      <c r="F89" s="22">
        <v>7.3</v>
      </c>
      <c r="G89" s="22">
        <v>6.6</v>
      </c>
      <c r="H89" s="22">
        <v>7.2</v>
      </c>
      <c r="I89" s="22">
        <v>7.6</v>
      </c>
      <c r="J89" s="23">
        <f t="shared" ref="J89:J92" si="3">IF(COUNTIF(F89:I89,"")=0,(SUM(F89:I89)-MAX(F89:I89)-MIN(F89:I89))/2,AVERAGE(F89:I89))</f>
        <v>7.2499999999999973</v>
      </c>
      <c r="K89" s="22">
        <v>7.3</v>
      </c>
      <c r="L89" s="22">
        <v>7.5</v>
      </c>
      <c r="M89" s="22">
        <v>6.9</v>
      </c>
      <c r="N89" s="22">
        <v>7.5</v>
      </c>
      <c r="O89" s="23">
        <f t="shared" ref="O89:O92" si="4">IF(COUNTIF(K89:N89,"")=0,(SUM(K89:N89)-MAX(K89:N89)-MIN(K89:N89))/2,AVERAGE(K89:N89))</f>
        <v>7.4000000000000012</v>
      </c>
      <c r="P89" s="24">
        <v>30</v>
      </c>
      <c r="Q89" s="25">
        <v>10</v>
      </c>
      <c r="R89" s="22">
        <v>0</v>
      </c>
      <c r="S89" s="22">
        <v>0.9</v>
      </c>
      <c r="T89" s="22">
        <v>0</v>
      </c>
      <c r="U89" s="22">
        <v>0</v>
      </c>
      <c r="V89" s="98">
        <f t="shared" ref="V89:V92" si="5">+J89+O89+Q89-R89-S89-T89-U89</f>
        <v>23.75</v>
      </c>
      <c r="W89" s="88">
        <f>+V89+V90</f>
        <v>48.3</v>
      </c>
      <c r="X89" s="27">
        <v>1</v>
      </c>
    </row>
    <row r="90" spans="1:24" x14ac:dyDescent="0.25">
      <c r="A90" s="45"/>
      <c r="B90" s="1" t="s">
        <v>411</v>
      </c>
      <c r="C90" s="1" t="s">
        <v>124</v>
      </c>
      <c r="E90" s="28" t="s">
        <v>582</v>
      </c>
      <c r="F90" s="29">
        <v>7.3</v>
      </c>
      <c r="G90" s="29">
        <v>7.3</v>
      </c>
      <c r="H90" s="29">
        <v>7.5</v>
      </c>
      <c r="I90" s="29">
        <v>7.2</v>
      </c>
      <c r="J90" s="40">
        <f t="shared" si="3"/>
        <v>7.3000000000000007</v>
      </c>
      <c r="K90" s="29">
        <v>7</v>
      </c>
      <c r="L90" s="29">
        <v>7.5</v>
      </c>
      <c r="M90" s="29">
        <v>7.2</v>
      </c>
      <c r="N90" s="29">
        <v>7.3</v>
      </c>
      <c r="O90" s="40">
        <f t="shared" si="4"/>
        <v>7.25</v>
      </c>
      <c r="P90" s="31">
        <v>32</v>
      </c>
      <c r="Q90" s="32">
        <v>10</v>
      </c>
      <c r="R90" s="29">
        <v>0</v>
      </c>
      <c r="S90" s="29">
        <v>0</v>
      </c>
      <c r="T90" s="29">
        <v>0</v>
      </c>
      <c r="U90" s="29">
        <v>0</v>
      </c>
      <c r="V90" s="96">
        <f t="shared" si="5"/>
        <v>24.55</v>
      </c>
      <c r="W90" s="89">
        <f>+W89</f>
        <v>48.3</v>
      </c>
      <c r="X90" s="41"/>
    </row>
    <row r="91" spans="1:24" x14ac:dyDescent="0.25">
      <c r="A91" s="45">
        <v>49</v>
      </c>
      <c r="B91" s="1" t="s">
        <v>412</v>
      </c>
      <c r="C91" s="1" t="s">
        <v>125</v>
      </c>
      <c r="D91" s="1" t="s">
        <v>27</v>
      </c>
      <c r="E91" s="21" t="s">
        <v>581</v>
      </c>
      <c r="F91" s="22">
        <v>6.5</v>
      </c>
      <c r="G91" s="22">
        <v>6.2</v>
      </c>
      <c r="H91" s="22">
        <v>6.8</v>
      </c>
      <c r="I91" s="22">
        <v>6.7</v>
      </c>
      <c r="J91" s="23">
        <f t="shared" si="3"/>
        <v>6.6</v>
      </c>
      <c r="K91" s="22">
        <v>7.5</v>
      </c>
      <c r="L91" s="22">
        <v>7.7</v>
      </c>
      <c r="M91" s="22">
        <v>7.7</v>
      </c>
      <c r="N91" s="22">
        <v>8</v>
      </c>
      <c r="O91" s="23">
        <f t="shared" si="4"/>
        <v>7.6999999999999993</v>
      </c>
      <c r="P91" s="24">
        <v>35</v>
      </c>
      <c r="Q91" s="25">
        <v>10</v>
      </c>
      <c r="R91" s="22">
        <v>0</v>
      </c>
      <c r="S91" s="22">
        <v>1.2</v>
      </c>
      <c r="T91" s="22">
        <v>0</v>
      </c>
      <c r="U91" s="22">
        <v>0</v>
      </c>
      <c r="V91" s="88">
        <f t="shared" si="5"/>
        <v>23.099999999999998</v>
      </c>
      <c r="W91" s="88">
        <f>+V91+V92</f>
        <v>46.199999999999996</v>
      </c>
      <c r="X91" s="27">
        <v>2</v>
      </c>
    </row>
    <row r="92" spans="1:24" ht="15.75" thickBot="1" x14ac:dyDescent="0.3">
      <c r="A92" s="46"/>
      <c r="B92" s="47" t="s">
        <v>413</v>
      </c>
      <c r="C92" s="47" t="s">
        <v>126</v>
      </c>
      <c r="D92" s="47"/>
      <c r="E92" s="34" t="s">
        <v>582</v>
      </c>
      <c r="F92" s="35">
        <v>6.2</v>
      </c>
      <c r="G92" s="35">
        <v>6.2</v>
      </c>
      <c r="H92" s="35">
        <v>6.5</v>
      </c>
      <c r="I92" s="35">
        <v>6.4</v>
      </c>
      <c r="J92" s="48">
        <f t="shared" si="3"/>
        <v>6.2999999999999989</v>
      </c>
      <c r="K92" s="35">
        <v>6.8</v>
      </c>
      <c r="L92" s="35">
        <v>6.9</v>
      </c>
      <c r="M92" s="35">
        <v>7.1</v>
      </c>
      <c r="N92" s="35">
        <v>7.8</v>
      </c>
      <c r="O92" s="48">
        <f t="shared" si="4"/>
        <v>6.9999999999999982</v>
      </c>
      <c r="P92" s="37">
        <v>23</v>
      </c>
      <c r="Q92" s="38">
        <v>9.8000000000000007</v>
      </c>
      <c r="R92" s="35">
        <v>0</v>
      </c>
      <c r="S92" s="35">
        <v>0</v>
      </c>
      <c r="T92" s="35">
        <v>0</v>
      </c>
      <c r="U92" s="35">
        <v>0</v>
      </c>
      <c r="V92" s="97">
        <f t="shared" si="5"/>
        <v>23.099999999999998</v>
      </c>
      <c r="W92" s="90">
        <f>+W91</f>
        <v>46.199999999999996</v>
      </c>
      <c r="X92" s="49"/>
    </row>
    <row r="93" spans="1:24" ht="15.75" thickBot="1" x14ac:dyDescent="0.3">
      <c r="E93" s="42"/>
      <c r="F93" s="22"/>
      <c r="G93" s="22"/>
      <c r="H93" s="22"/>
      <c r="I93" s="22"/>
      <c r="J93" s="23"/>
      <c r="K93" s="22"/>
      <c r="L93" s="22"/>
      <c r="M93" s="22"/>
      <c r="N93" s="22"/>
      <c r="O93" s="23"/>
      <c r="P93" s="24"/>
      <c r="Q93" s="25"/>
      <c r="R93" s="22"/>
      <c r="S93" s="22"/>
      <c r="T93" s="22"/>
      <c r="U93" s="22"/>
      <c r="V93" s="26"/>
      <c r="W93" s="93"/>
      <c r="X93" s="43"/>
    </row>
    <row r="94" spans="1:24" s="81" customFormat="1" x14ac:dyDescent="0.25">
      <c r="A94" s="78" t="s">
        <v>62</v>
      </c>
      <c r="B94" s="79"/>
      <c r="C94" s="79"/>
      <c r="D94" s="79"/>
      <c r="E94" s="80"/>
      <c r="F94" s="2" t="s">
        <v>294</v>
      </c>
      <c r="G94" s="2" t="s">
        <v>300</v>
      </c>
      <c r="H94" s="2" t="s">
        <v>295</v>
      </c>
      <c r="I94" s="2" t="s">
        <v>296</v>
      </c>
      <c r="J94" s="76" t="s">
        <v>573</v>
      </c>
      <c r="K94" s="2" t="s">
        <v>290</v>
      </c>
      <c r="L94" s="2" t="s">
        <v>291</v>
      </c>
      <c r="M94" s="2" t="s">
        <v>292</v>
      </c>
      <c r="N94" s="2" t="s">
        <v>293</v>
      </c>
      <c r="O94" s="76" t="s">
        <v>574</v>
      </c>
      <c r="P94" s="102" t="s">
        <v>299</v>
      </c>
      <c r="Q94" s="77" t="s">
        <v>575</v>
      </c>
      <c r="R94" s="2" t="s">
        <v>576</v>
      </c>
      <c r="S94" s="2" t="s">
        <v>577</v>
      </c>
      <c r="T94" s="2" t="s">
        <v>578</v>
      </c>
      <c r="U94" s="2" t="s">
        <v>579</v>
      </c>
      <c r="V94" s="99"/>
      <c r="W94" s="100" t="s">
        <v>583</v>
      </c>
      <c r="X94" s="54" t="s">
        <v>584</v>
      </c>
    </row>
    <row r="95" spans="1:24" x14ac:dyDescent="0.25">
      <c r="A95" s="45">
        <v>71</v>
      </c>
      <c r="B95" s="1" t="s">
        <v>463</v>
      </c>
      <c r="C95" s="1" t="s">
        <v>183</v>
      </c>
      <c r="D95" s="1" t="s">
        <v>184</v>
      </c>
      <c r="E95" s="55"/>
      <c r="F95" s="3">
        <v>7.9</v>
      </c>
      <c r="G95" s="3">
        <v>7.4</v>
      </c>
      <c r="H95" s="3">
        <v>7.9</v>
      </c>
      <c r="I95" s="3">
        <v>7.6</v>
      </c>
      <c r="J95" s="71">
        <f>IF(COUNTIF(F95:I95,"")=0,(SUM(F95:I95)-MAX(F95:I95)-MIN(F95:I95))/2,AVERAGE(F95:I95))</f>
        <v>7.7500000000000027</v>
      </c>
      <c r="K95" s="3">
        <v>7.4</v>
      </c>
      <c r="L95" s="3">
        <v>7.1</v>
      </c>
      <c r="M95" s="3">
        <v>6.5</v>
      </c>
      <c r="N95" s="3">
        <v>7.4</v>
      </c>
      <c r="O95" s="71">
        <f>IF(COUNTIF(K95:N95,"")=0,(SUM(K95:N95)-MAX(K95:N95)-MIN(K95:N95))/2,AVERAGE(K95:N95))</f>
        <v>7.25</v>
      </c>
      <c r="P95" s="4">
        <v>20</v>
      </c>
      <c r="Q95" s="5">
        <v>10</v>
      </c>
      <c r="R95" s="3">
        <v>0</v>
      </c>
      <c r="S95" s="3">
        <v>0</v>
      </c>
      <c r="T95" s="3">
        <v>0</v>
      </c>
      <c r="U95" s="3">
        <v>0</v>
      </c>
      <c r="V95" s="3"/>
      <c r="W95" s="83">
        <f>+J95+O95+Q95-R95-S95-T95-U95</f>
        <v>25.000000000000004</v>
      </c>
      <c r="X95" s="60">
        <v>1</v>
      </c>
    </row>
    <row r="96" spans="1:24" x14ac:dyDescent="0.25">
      <c r="A96" s="73"/>
      <c r="B96" s="74" t="s">
        <v>464</v>
      </c>
      <c r="C96" s="74" t="s">
        <v>178</v>
      </c>
      <c r="D96" s="74"/>
      <c r="E96" s="61"/>
      <c r="F96" s="7"/>
      <c r="G96" s="7"/>
      <c r="H96" s="7"/>
      <c r="I96" s="7"/>
      <c r="J96" s="62"/>
      <c r="K96" s="7"/>
      <c r="L96" s="7"/>
      <c r="M96" s="7"/>
      <c r="N96" s="7"/>
      <c r="O96" s="62"/>
      <c r="P96" s="9"/>
      <c r="Q96" s="10"/>
      <c r="R96" s="7"/>
      <c r="S96" s="7"/>
      <c r="T96" s="7"/>
      <c r="U96" s="7"/>
      <c r="V96" s="7"/>
      <c r="W96" s="84">
        <f>+W95</f>
        <v>25.000000000000004</v>
      </c>
      <c r="X96" s="63"/>
    </row>
    <row r="97" spans="1:24" x14ac:dyDescent="0.25">
      <c r="A97" s="45">
        <v>70</v>
      </c>
      <c r="B97" s="1" t="s">
        <v>461</v>
      </c>
      <c r="C97" s="1" t="s">
        <v>186</v>
      </c>
      <c r="D97" s="1" t="s">
        <v>166</v>
      </c>
      <c r="E97" s="55"/>
      <c r="F97" s="56">
        <v>7.3</v>
      </c>
      <c r="G97" s="56">
        <v>7.3</v>
      </c>
      <c r="H97" s="56">
        <v>7.5</v>
      </c>
      <c r="I97" s="56">
        <v>7.5</v>
      </c>
      <c r="J97" s="57">
        <f>IF(COUNTIF(F97:I97,"")=0,(SUM(F97:I97)-MAX(F97:I97)-MIN(F97:I97))/2,AVERAGE(F97:I97))</f>
        <v>7.4</v>
      </c>
      <c r="K97" s="56">
        <v>7.5</v>
      </c>
      <c r="L97" s="56">
        <v>7.2</v>
      </c>
      <c r="M97" s="56">
        <v>6.9</v>
      </c>
      <c r="N97" s="56">
        <v>7.5</v>
      </c>
      <c r="O97" s="57">
        <f>IF(COUNTIF(K97:N97,"")=0,(SUM(K97:N97)-MAX(K97:N97)-MIN(K97:N97))/2,AVERAGE(K97:N97))</f>
        <v>7.3500000000000005</v>
      </c>
      <c r="P97" s="58">
        <v>21</v>
      </c>
      <c r="Q97" s="59">
        <v>10</v>
      </c>
      <c r="R97" s="56">
        <v>0</v>
      </c>
      <c r="S97" s="56">
        <v>0</v>
      </c>
      <c r="T97" s="56">
        <v>0</v>
      </c>
      <c r="U97" s="56">
        <v>0</v>
      </c>
      <c r="V97" s="56"/>
      <c r="W97" s="83">
        <f>+J97+O97+Q97-R97-S97-T97-U97</f>
        <v>24.75</v>
      </c>
      <c r="X97" s="60">
        <v>2</v>
      </c>
    </row>
    <row r="98" spans="1:24" x14ac:dyDescent="0.25">
      <c r="A98" s="73"/>
      <c r="B98" s="74" t="s">
        <v>462</v>
      </c>
      <c r="C98" s="74" t="s">
        <v>185</v>
      </c>
      <c r="D98" s="74"/>
      <c r="E98" s="61"/>
      <c r="F98" s="7"/>
      <c r="G98" s="7"/>
      <c r="H98" s="7"/>
      <c r="I98" s="7"/>
      <c r="J98" s="62"/>
      <c r="K98" s="7"/>
      <c r="L98" s="7"/>
      <c r="M98" s="7"/>
      <c r="N98" s="7"/>
      <c r="O98" s="62"/>
      <c r="P98" s="9"/>
      <c r="Q98" s="10"/>
      <c r="R98" s="7"/>
      <c r="S98" s="7"/>
      <c r="T98" s="7"/>
      <c r="U98" s="7"/>
      <c r="V98" s="7"/>
      <c r="W98" s="84">
        <f>+W97</f>
        <v>24.75</v>
      </c>
      <c r="X98" s="63"/>
    </row>
    <row r="99" spans="1:24" x14ac:dyDescent="0.25">
      <c r="A99" s="45">
        <v>68</v>
      </c>
      <c r="B99" s="1" t="s">
        <v>457</v>
      </c>
      <c r="C99" s="1" t="s">
        <v>191</v>
      </c>
      <c r="D99" s="1" t="s">
        <v>188</v>
      </c>
      <c r="E99" s="55"/>
      <c r="F99" s="3">
        <v>7.4</v>
      </c>
      <c r="G99" s="56">
        <v>7.1</v>
      </c>
      <c r="H99" s="56">
        <v>7.2</v>
      </c>
      <c r="I99" s="56">
        <v>7.9</v>
      </c>
      <c r="J99" s="57">
        <f>IF(COUNTIF(F99:I99,"")=0,(SUM(F99:I99)-MAX(F99:I99)-MIN(F99:I99))/2,AVERAGE(F99:I99))</f>
        <v>7.3000000000000016</v>
      </c>
      <c r="K99" s="56">
        <v>6.8</v>
      </c>
      <c r="L99" s="56">
        <v>7</v>
      </c>
      <c r="M99" s="56">
        <v>7.3</v>
      </c>
      <c r="N99" s="56">
        <v>7.5</v>
      </c>
      <c r="O99" s="57">
        <f>IF(COUNTIF(K99:N99,"")=0,(SUM(K99:N99)-MAX(K99:N99)-MIN(K99:N99))/2,AVERAGE(K99:N99))</f>
        <v>7.15</v>
      </c>
      <c r="P99" s="58">
        <v>22</v>
      </c>
      <c r="Q99" s="59">
        <v>10</v>
      </c>
      <c r="R99" s="56">
        <v>0</v>
      </c>
      <c r="S99" s="56">
        <v>0</v>
      </c>
      <c r="T99" s="56">
        <v>0</v>
      </c>
      <c r="U99" s="56">
        <v>0</v>
      </c>
      <c r="V99" s="56"/>
      <c r="W99" s="83">
        <f>+J99+O99+Q99-R99-S99-T99-U99</f>
        <v>24.450000000000003</v>
      </c>
      <c r="X99" s="60">
        <v>3</v>
      </c>
    </row>
    <row r="100" spans="1:24" x14ac:dyDescent="0.25">
      <c r="A100" s="73"/>
      <c r="B100" s="74" t="s">
        <v>458</v>
      </c>
      <c r="C100" s="74" t="s">
        <v>190</v>
      </c>
      <c r="D100" s="74"/>
      <c r="E100" s="61"/>
      <c r="F100" s="7"/>
      <c r="G100" s="7"/>
      <c r="H100" s="7"/>
      <c r="I100" s="7"/>
      <c r="J100" s="62"/>
      <c r="K100" s="7"/>
      <c r="L100" s="7"/>
      <c r="M100" s="7"/>
      <c r="N100" s="7"/>
      <c r="O100" s="62"/>
      <c r="P100" s="9"/>
      <c r="Q100" s="10"/>
      <c r="R100" s="7"/>
      <c r="S100" s="7"/>
      <c r="T100" s="7"/>
      <c r="U100" s="7"/>
      <c r="V100" s="7"/>
      <c r="W100" s="84">
        <f>+W99</f>
        <v>24.450000000000003</v>
      </c>
      <c r="X100" s="63"/>
    </row>
    <row r="101" spans="1:24" x14ac:dyDescent="0.25">
      <c r="A101" s="45">
        <v>19</v>
      </c>
      <c r="B101" s="1" t="s">
        <v>343</v>
      </c>
      <c r="C101" s="1" t="s">
        <v>45</v>
      </c>
      <c r="D101" s="1" t="s">
        <v>26</v>
      </c>
      <c r="E101" s="55"/>
      <c r="F101" s="56">
        <v>7.7</v>
      </c>
      <c r="G101" s="56">
        <v>7.4</v>
      </c>
      <c r="H101" s="56">
        <v>7.1</v>
      </c>
      <c r="I101" s="56">
        <v>7.9</v>
      </c>
      <c r="J101" s="57">
        <f>IF(COUNTIF(F101:I101,"")=0,(SUM(F101:I101)-MAX(F101:I101)-MIN(F101:I101))/2,AVERAGE(F101:I101))</f>
        <v>7.5500000000000016</v>
      </c>
      <c r="K101" s="56">
        <v>7.3</v>
      </c>
      <c r="L101" s="56">
        <v>7.3</v>
      </c>
      <c r="M101" s="56">
        <v>7.1</v>
      </c>
      <c r="N101" s="56">
        <v>7.4</v>
      </c>
      <c r="O101" s="57">
        <f>IF(COUNTIF(K101:N101,"")=0,(SUM(K101:N101)-MAX(K101:N101)-MIN(K101:N101))/2,AVERAGE(K101:N101))</f>
        <v>7.3000000000000016</v>
      </c>
      <c r="P101" s="58">
        <v>20</v>
      </c>
      <c r="Q101" s="59">
        <v>10</v>
      </c>
      <c r="R101" s="56">
        <v>0</v>
      </c>
      <c r="S101" s="56">
        <v>0.6</v>
      </c>
      <c r="T101" s="56">
        <v>0</v>
      </c>
      <c r="U101" s="56">
        <v>0</v>
      </c>
      <c r="V101" s="56"/>
      <c r="W101" s="83">
        <f>+J101+O101+Q101-R101-S101-T101-U101</f>
        <v>24.25</v>
      </c>
      <c r="X101" s="60">
        <v>4</v>
      </c>
    </row>
    <row r="102" spans="1:24" x14ac:dyDescent="0.25">
      <c r="A102" s="73"/>
      <c r="B102" s="74" t="s">
        <v>344</v>
      </c>
      <c r="C102" s="74" t="s">
        <v>46</v>
      </c>
      <c r="D102" s="74"/>
      <c r="E102" s="61"/>
      <c r="F102" s="7"/>
      <c r="G102" s="7"/>
      <c r="H102" s="7"/>
      <c r="I102" s="7"/>
      <c r="J102" s="62"/>
      <c r="K102" s="7"/>
      <c r="L102" s="7"/>
      <c r="M102" s="7"/>
      <c r="N102" s="7"/>
      <c r="O102" s="62"/>
      <c r="P102" s="9"/>
      <c r="Q102" s="10"/>
      <c r="R102" s="7"/>
      <c r="S102" s="7"/>
      <c r="T102" s="7"/>
      <c r="U102" s="7"/>
      <c r="V102" s="7"/>
      <c r="W102" s="84">
        <f>+W101</f>
        <v>24.25</v>
      </c>
      <c r="X102" s="63"/>
    </row>
    <row r="103" spans="1:24" x14ac:dyDescent="0.25">
      <c r="A103" s="45">
        <v>83</v>
      </c>
      <c r="B103" s="1" t="s">
        <v>491</v>
      </c>
      <c r="C103" s="1" t="s">
        <v>221</v>
      </c>
      <c r="D103" s="1" t="s">
        <v>170</v>
      </c>
      <c r="E103" s="55"/>
      <c r="F103" s="3">
        <v>6.3</v>
      </c>
      <c r="G103" s="56">
        <v>7</v>
      </c>
      <c r="H103" s="56">
        <v>7</v>
      </c>
      <c r="I103" s="56">
        <v>6.9</v>
      </c>
      <c r="J103" s="57">
        <f>IF(COUNTIF(F103:I103,"")=0,(SUM(F103:I103)-MAX(F103:I103)-MIN(F103:I103))/2,AVERAGE(F103:I103))</f>
        <v>6.9500000000000011</v>
      </c>
      <c r="K103" s="56">
        <v>7.3</v>
      </c>
      <c r="L103" s="56">
        <v>6.6</v>
      </c>
      <c r="M103" s="56">
        <v>6.7</v>
      </c>
      <c r="N103" s="56">
        <v>6.8</v>
      </c>
      <c r="O103" s="57">
        <f>IF(COUNTIF(K103:N103,"")=0,(SUM(K103:N103)-MAX(K103:N103)-MIN(K103:N103))/2,AVERAGE(K103:N103))</f>
        <v>6.7499999999999991</v>
      </c>
      <c r="P103" s="58">
        <v>22</v>
      </c>
      <c r="Q103" s="59">
        <v>10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83">
        <f>+J103+O103+Q103-R103-S103-T103-U103</f>
        <v>23.7</v>
      </c>
      <c r="X103" s="60">
        <v>5</v>
      </c>
    </row>
    <row r="104" spans="1:24" x14ac:dyDescent="0.25">
      <c r="A104" s="73"/>
      <c r="B104" s="74" t="s">
        <v>492</v>
      </c>
      <c r="C104" s="74" t="s">
        <v>220</v>
      </c>
      <c r="D104" s="74"/>
      <c r="E104" s="61"/>
      <c r="F104" s="7"/>
      <c r="G104" s="7"/>
      <c r="H104" s="7"/>
      <c r="I104" s="7"/>
      <c r="J104" s="62"/>
      <c r="K104" s="7"/>
      <c r="L104" s="7"/>
      <c r="M104" s="7"/>
      <c r="N104" s="7"/>
      <c r="O104" s="62"/>
      <c r="P104" s="9"/>
      <c r="Q104" s="10"/>
      <c r="R104" s="7"/>
      <c r="S104" s="7"/>
      <c r="T104" s="7"/>
      <c r="U104" s="7"/>
      <c r="V104" s="7"/>
      <c r="W104" s="84">
        <f>+W103</f>
        <v>23.7</v>
      </c>
      <c r="X104" s="63"/>
    </row>
    <row r="105" spans="1:24" x14ac:dyDescent="0.25">
      <c r="A105" s="45">
        <v>17</v>
      </c>
      <c r="B105" s="1" t="s">
        <v>339</v>
      </c>
      <c r="C105" s="1" t="s">
        <v>41</v>
      </c>
      <c r="D105" s="1" t="s">
        <v>24</v>
      </c>
      <c r="E105" s="55"/>
      <c r="F105" s="56">
        <v>7.2</v>
      </c>
      <c r="G105" s="56">
        <v>7.8</v>
      </c>
      <c r="H105" s="56">
        <v>7.5</v>
      </c>
      <c r="I105" s="56">
        <v>8.1999999999999993</v>
      </c>
      <c r="J105" s="57">
        <f>IF(COUNTIF(F105:I105,"")=0,(SUM(F105:I105)-MAX(F105:I105)-MIN(F105:I105))/2,AVERAGE(F105:I105))</f>
        <v>7.65</v>
      </c>
      <c r="K105" s="56">
        <v>7.8</v>
      </c>
      <c r="L105" s="56">
        <v>7.6</v>
      </c>
      <c r="M105" s="56">
        <v>7.7</v>
      </c>
      <c r="N105" s="56">
        <v>8</v>
      </c>
      <c r="O105" s="57">
        <f>IF(COUNTIF(K105:N105,"")=0,(SUM(K105:N105)-MAX(K105:N105)-MIN(K105:N105))/2,AVERAGE(K105:N105))</f>
        <v>7.7499999999999991</v>
      </c>
      <c r="P105" s="58">
        <v>18</v>
      </c>
      <c r="Q105" s="59">
        <v>9.6</v>
      </c>
      <c r="R105" s="56">
        <v>1</v>
      </c>
      <c r="S105" s="56">
        <v>0.6</v>
      </c>
      <c r="T105" s="56">
        <v>0</v>
      </c>
      <c r="U105" s="56">
        <v>0</v>
      </c>
      <c r="V105" s="56"/>
      <c r="W105" s="83">
        <f>+J105+O105+Q105-R105-S105-T105-U105</f>
        <v>23.4</v>
      </c>
      <c r="X105" s="60">
        <v>6</v>
      </c>
    </row>
    <row r="106" spans="1:24" x14ac:dyDescent="0.25">
      <c r="A106" s="73"/>
      <c r="B106" s="74" t="s">
        <v>340</v>
      </c>
      <c r="C106" s="74" t="s">
        <v>42</v>
      </c>
      <c r="D106" s="74"/>
      <c r="E106" s="61"/>
      <c r="F106" s="7"/>
      <c r="G106" s="7"/>
      <c r="H106" s="7"/>
      <c r="I106" s="7"/>
      <c r="J106" s="62"/>
      <c r="K106" s="7"/>
      <c r="L106" s="7"/>
      <c r="M106" s="7"/>
      <c r="N106" s="7"/>
      <c r="O106" s="62"/>
      <c r="P106" s="9"/>
      <c r="Q106" s="10"/>
      <c r="R106" s="7"/>
      <c r="S106" s="7"/>
      <c r="T106" s="7"/>
      <c r="U106" s="7"/>
      <c r="V106" s="7"/>
      <c r="W106" s="84">
        <f>+W105</f>
        <v>23.4</v>
      </c>
      <c r="X106" s="63"/>
    </row>
    <row r="107" spans="1:24" x14ac:dyDescent="0.25">
      <c r="A107" s="45">
        <v>107</v>
      </c>
      <c r="B107" s="1" t="s">
        <v>571</v>
      </c>
      <c r="C107" s="1" t="s">
        <v>265</v>
      </c>
      <c r="D107" s="1" t="s">
        <v>262</v>
      </c>
      <c r="E107" s="55"/>
      <c r="F107" s="3">
        <v>7.4</v>
      </c>
      <c r="G107" s="56">
        <v>7</v>
      </c>
      <c r="H107" s="56">
        <v>6.8</v>
      </c>
      <c r="I107" s="56">
        <v>7.4</v>
      </c>
      <c r="J107" s="57">
        <f>IF(COUNTIF(F107:I107,"")=0,(SUM(F107:I107)-MAX(F107:I107)-MIN(F107:I107))/2,AVERAGE(F107:I107))</f>
        <v>7.2000000000000011</v>
      </c>
      <c r="K107" s="56">
        <v>6.6</v>
      </c>
      <c r="L107" s="56">
        <v>6.8</v>
      </c>
      <c r="M107" s="56">
        <v>6.7</v>
      </c>
      <c r="N107" s="56">
        <v>6.4</v>
      </c>
      <c r="O107" s="57">
        <f>IF(COUNTIF(K107:N107,"")=0,(SUM(K107:N107)-MAX(K107:N107)-MIN(K107:N107))/2,AVERAGE(K107:N107))</f>
        <v>6.6499999999999995</v>
      </c>
      <c r="P107" s="58">
        <v>20</v>
      </c>
      <c r="Q107" s="59">
        <v>10</v>
      </c>
      <c r="R107" s="56">
        <v>0</v>
      </c>
      <c r="S107" s="56">
        <v>0.6</v>
      </c>
      <c r="T107" s="56">
        <v>0</v>
      </c>
      <c r="U107" s="56">
        <v>0</v>
      </c>
      <c r="V107" s="56"/>
      <c r="W107" s="83">
        <f>+J107+O107+Q107-R107-S107-T107-U107</f>
        <v>23.25</v>
      </c>
      <c r="X107" s="60">
        <v>7</v>
      </c>
    </row>
    <row r="108" spans="1:24" x14ac:dyDescent="0.25">
      <c r="A108" s="73"/>
      <c r="B108" s="74" t="s">
        <v>572</v>
      </c>
      <c r="C108" s="74" t="s">
        <v>266</v>
      </c>
      <c r="D108" s="74"/>
      <c r="E108" s="61"/>
      <c r="F108" s="7"/>
      <c r="G108" s="7"/>
      <c r="H108" s="7"/>
      <c r="I108" s="7"/>
      <c r="J108" s="62"/>
      <c r="K108" s="7"/>
      <c r="L108" s="7"/>
      <c r="M108" s="7"/>
      <c r="N108" s="7"/>
      <c r="O108" s="62"/>
      <c r="P108" s="9"/>
      <c r="Q108" s="10"/>
      <c r="R108" s="7"/>
      <c r="S108" s="7"/>
      <c r="T108" s="7"/>
      <c r="U108" s="7"/>
      <c r="V108" s="7"/>
      <c r="W108" s="84">
        <f>+W107</f>
        <v>23.25</v>
      </c>
      <c r="X108" s="63"/>
    </row>
    <row r="109" spans="1:24" x14ac:dyDescent="0.25">
      <c r="A109" s="45">
        <v>73</v>
      </c>
      <c r="B109" s="1" t="s">
        <v>467</v>
      </c>
      <c r="C109" s="1" t="s">
        <v>180</v>
      </c>
      <c r="D109" s="1" t="s">
        <v>166</v>
      </c>
      <c r="E109" s="55"/>
      <c r="F109" s="56">
        <v>6.9</v>
      </c>
      <c r="G109" s="56">
        <v>7.4</v>
      </c>
      <c r="H109" s="56">
        <v>6.5</v>
      </c>
      <c r="I109" s="56">
        <v>7</v>
      </c>
      <c r="J109" s="57">
        <f>IF(COUNTIF(F109:I109,"")=0,(SUM(F109:I109)-MAX(F109:I109)-MIN(F109:I109))/2,AVERAGE(F109:I109))</f>
        <v>6.9499999999999993</v>
      </c>
      <c r="K109" s="56">
        <v>7</v>
      </c>
      <c r="L109" s="56">
        <v>7.4</v>
      </c>
      <c r="M109" s="56">
        <v>6.7</v>
      </c>
      <c r="N109" s="56">
        <v>6.7</v>
      </c>
      <c r="O109" s="57">
        <f>IF(COUNTIF(K109:N109,"")=0,(SUM(K109:N109)-MAX(K109:N109)-MIN(K109:N109))/2,AVERAGE(K109:N109))</f>
        <v>6.85</v>
      </c>
      <c r="P109" s="58">
        <v>25</v>
      </c>
      <c r="Q109" s="59">
        <v>10</v>
      </c>
      <c r="R109" s="56">
        <v>0</v>
      </c>
      <c r="S109" s="56">
        <v>0.6</v>
      </c>
      <c r="T109" s="56">
        <v>0</v>
      </c>
      <c r="U109" s="56">
        <v>0</v>
      </c>
      <c r="V109" s="56"/>
      <c r="W109" s="83">
        <f>+J109+O109+Q109-R109-S109-T109-U109</f>
        <v>23.199999999999996</v>
      </c>
      <c r="X109" s="60">
        <v>8</v>
      </c>
    </row>
    <row r="110" spans="1:24" x14ac:dyDescent="0.25">
      <c r="A110" s="73"/>
      <c r="B110" s="74" t="s">
        <v>468</v>
      </c>
      <c r="C110" s="74" t="s">
        <v>179</v>
      </c>
      <c r="D110" s="74"/>
      <c r="E110" s="61"/>
      <c r="F110" s="7"/>
      <c r="G110" s="7"/>
      <c r="H110" s="7"/>
      <c r="I110" s="7"/>
      <c r="J110" s="62"/>
      <c r="K110" s="7"/>
      <c r="L110" s="7"/>
      <c r="M110" s="7"/>
      <c r="N110" s="7"/>
      <c r="O110" s="62"/>
      <c r="P110" s="9"/>
      <c r="Q110" s="10"/>
      <c r="R110" s="7"/>
      <c r="S110" s="7"/>
      <c r="T110" s="7"/>
      <c r="U110" s="7"/>
      <c r="V110" s="7"/>
      <c r="W110" s="84">
        <f>+W109</f>
        <v>23.199999999999996</v>
      </c>
      <c r="X110" s="63"/>
    </row>
    <row r="111" spans="1:24" x14ac:dyDescent="0.25">
      <c r="A111" s="45">
        <v>69</v>
      </c>
      <c r="B111" s="1" t="s">
        <v>459</v>
      </c>
      <c r="C111" s="1" t="s">
        <v>189</v>
      </c>
      <c r="D111" s="1" t="s">
        <v>188</v>
      </c>
      <c r="E111" s="55"/>
      <c r="F111" s="3">
        <v>7.4</v>
      </c>
      <c r="G111" s="56">
        <v>7.1</v>
      </c>
      <c r="H111" s="56">
        <v>6.6</v>
      </c>
      <c r="I111" s="56">
        <v>7.6</v>
      </c>
      <c r="J111" s="57">
        <f>IF(COUNTIF(F111:I111,"")=0,(SUM(F111:I111)-MAX(F111:I111)-MIN(F111:I111))/2,AVERAGE(F111:I111))</f>
        <v>7.2500000000000009</v>
      </c>
      <c r="K111" s="56">
        <v>7.2</v>
      </c>
      <c r="L111" s="56">
        <v>6.8</v>
      </c>
      <c r="M111" s="56">
        <v>6.3</v>
      </c>
      <c r="N111" s="56">
        <v>6.6</v>
      </c>
      <c r="O111" s="57">
        <f>IF(COUNTIF(K111:N111,"")=0,(SUM(K111:N111)-MAX(K111:N111)-MIN(K111:N111))/2,AVERAGE(K111:N111))</f>
        <v>6.6999999999999993</v>
      </c>
      <c r="P111" s="58">
        <v>19</v>
      </c>
      <c r="Q111" s="59">
        <v>9.8000000000000007</v>
      </c>
      <c r="R111" s="56">
        <v>0</v>
      </c>
      <c r="S111" s="56">
        <v>0.6</v>
      </c>
      <c r="T111" s="56">
        <v>0</v>
      </c>
      <c r="U111" s="56">
        <v>0</v>
      </c>
      <c r="V111" s="56"/>
      <c r="W111" s="83">
        <f>+J111+O111+Q111-R111-S111-T111-U111</f>
        <v>23.15</v>
      </c>
      <c r="X111" s="60">
        <v>9</v>
      </c>
    </row>
    <row r="112" spans="1:24" x14ac:dyDescent="0.25">
      <c r="A112" s="73"/>
      <c r="B112" s="74" t="s">
        <v>460</v>
      </c>
      <c r="C112" s="74" t="s">
        <v>187</v>
      </c>
      <c r="D112" s="74"/>
      <c r="E112" s="61"/>
      <c r="F112" s="7"/>
      <c r="G112" s="7"/>
      <c r="H112" s="7"/>
      <c r="I112" s="7"/>
      <c r="J112" s="62"/>
      <c r="K112" s="7"/>
      <c r="L112" s="7"/>
      <c r="M112" s="7"/>
      <c r="N112" s="7"/>
      <c r="O112" s="62"/>
      <c r="P112" s="9"/>
      <c r="Q112" s="10"/>
      <c r="R112" s="7"/>
      <c r="S112" s="7"/>
      <c r="T112" s="7"/>
      <c r="U112" s="7"/>
      <c r="V112" s="7"/>
      <c r="W112" s="84">
        <f>+W111</f>
        <v>23.15</v>
      </c>
      <c r="X112" s="63"/>
    </row>
    <row r="113" spans="1:24" x14ac:dyDescent="0.25">
      <c r="A113" s="45">
        <v>106</v>
      </c>
      <c r="B113" s="1" t="s">
        <v>542</v>
      </c>
      <c r="C113" s="1" t="s">
        <v>263</v>
      </c>
      <c r="D113" s="1" t="s">
        <v>255</v>
      </c>
      <c r="E113" s="55"/>
      <c r="F113" s="56">
        <v>6.6</v>
      </c>
      <c r="G113" s="56">
        <v>7</v>
      </c>
      <c r="H113" s="56">
        <v>7.3</v>
      </c>
      <c r="I113" s="56">
        <v>7.6</v>
      </c>
      <c r="J113" s="57">
        <f>IF(COUNTIF(F113:I113,"")=0,(SUM(F113:I113)-MAX(F113:I113)-MIN(F113:I113))/2,AVERAGE(F113:I113))</f>
        <v>7.1499999999999995</v>
      </c>
      <c r="K113" s="56">
        <v>7.3</v>
      </c>
      <c r="L113" s="56">
        <v>6.6</v>
      </c>
      <c r="M113" s="56">
        <v>6.3</v>
      </c>
      <c r="N113" s="56">
        <v>6.3</v>
      </c>
      <c r="O113" s="57">
        <f>IF(COUNTIF(K113:N113,"")=0,(SUM(K113:N113)-MAX(K113:N113)-MIN(K113:N113))/2,AVERAGE(K113:N113))</f>
        <v>6.4499999999999993</v>
      </c>
      <c r="P113" s="58">
        <v>21</v>
      </c>
      <c r="Q113" s="59">
        <v>10</v>
      </c>
      <c r="R113" s="56">
        <v>0</v>
      </c>
      <c r="S113" s="56">
        <v>0.6</v>
      </c>
      <c r="T113" s="56">
        <v>0</v>
      </c>
      <c r="U113" s="56">
        <v>0.3</v>
      </c>
      <c r="V113" s="56"/>
      <c r="W113" s="83">
        <f>+J113+O113+Q113-R113-S113-T113-U113</f>
        <v>22.699999999999996</v>
      </c>
      <c r="X113" s="60">
        <v>10</v>
      </c>
    </row>
    <row r="114" spans="1:24" x14ac:dyDescent="0.25">
      <c r="A114" s="73"/>
      <c r="B114" s="74" t="s">
        <v>543</v>
      </c>
      <c r="C114" s="74" t="s">
        <v>264</v>
      </c>
      <c r="D114" s="74"/>
      <c r="E114" s="61"/>
      <c r="F114" s="7"/>
      <c r="G114" s="7"/>
      <c r="H114" s="7"/>
      <c r="I114" s="7"/>
      <c r="J114" s="62"/>
      <c r="K114" s="7"/>
      <c r="L114" s="7"/>
      <c r="M114" s="7"/>
      <c r="N114" s="7"/>
      <c r="O114" s="62"/>
      <c r="P114" s="9"/>
      <c r="Q114" s="10"/>
      <c r="R114" s="7"/>
      <c r="S114" s="7"/>
      <c r="T114" s="7"/>
      <c r="U114" s="7"/>
      <c r="V114" s="7"/>
      <c r="W114" s="84">
        <f>+W113</f>
        <v>22.699999999999996</v>
      </c>
      <c r="X114" s="63"/>
    </row>
    <row r="115" spans="1:24" x14ac:dyDescent="0.25">
      <c r="A115" s="45">
        <v>72</v>
      </c>
      <c r="B115" s="1" t="s">
        <v>465</v>
      </c>
      <c r="C115" s="1" t="s">
        <v>182</v>
      </c>
      <c r="D115" s="1" t="s">
        <v>166</v>
      </c>
      <c r="E115" s="55"/>
      <c r="F115" s="3">
        <v>6.5</v>
      </c>
      <c r="G115" s="56">
        <v>6.6</v>
      </c>
      <c r="H115" s="56">
        <v>6.4</v>
      </c>
      <c r="I115" s="56">
        <v>6.5</v>
      </c>
      <c r="J115" s="57">
        <f>IF(COUNTIF(F115:I115,"")=0,(SUM(F115:I115)-MAX(F115:I115)-MIN(F115:I115))/2,AVERAGE(F115:I115))</f>
        <v>6.4999999999999991</v>
      </c>
      <c r="K115" s="56">
        <v>6.5</v>
      </c>
      <c r="L115" s="56">
        <v>6.6</v>
      </c>
      <c r="M115" s="56">
        <v>6.9</v>
      </c>
      <c r="N115" s="56">
        <v>6.9</v>
      </c>
      <c r="O115" s="57">
        <f>IF(COUNTIF(K115:N115,"")=0,(SUM(K115:N115)-MAX(K115:N115)-MIN(K115:N115))/2,AVERAGE(K115:N115))</f>
        <v>6.75</v>
      </c>
      <c r="P115" s="58">
        <v>27</v>
      </c>
      <c r="Q115" s="59">
        <v>10</v>
      </c>
      <c r="R115" s="56">
        <v>0</v>
      </c>
      <c r="S115" s="56">
        <v>0.3</v>
      </c>
      <c r="T115" s="56">
        <v>0</v>
      </c>
      <c r="U115" s="56">
        <v>0.3</v>
      </c>
      <c r="V115" s="56"/>
      <c r="W115" s="83">
        <f>+J115+O115+Q115-R115-S115-T115-U115</f>
        <v>22.65</v>
      </c>
      <c r="X115" s="60">
        <v>11</v>
      </c>
    </row>
    <row r="116" spans="1:24" x14ac:dyDescent="0.25">
      <c r="A116" s="73"/>
      <c r="B116" s="74" t="s">
        <v>466</v>
      </c>
      <c r="C116" s="74" t="s">
        <v>181</v>
      </c>
      <c r="D116" s="74"/>
      <c r="E116" s="61"/>
      <c r="F116" s="7"/>
      <c r="G116" s="7"/>
      <c r="H116" s="7"/>
      <c r="I116" s="7"/>
      <c r="J116" s="62"/>
      <c r="K116" s="7"/>
      <c r="L116" s="7"/>
      <c r="M116" s="7"/>
      <c r="N116" s="7"/>
      <c r="O116" s="62"/>
      <c r="P116" s="9"/>
      <c r="Q116" s="10"/>
      <c r="R116" s="7"/>
      <c r="S116" s="7"/>
      <c r="T116" s="7"/>
      <c r="U116" s="7"/>
      <c r="V116" s="7"/>
      <c r="W116" s="84">
        <f>+W115</f>
        <v>22.65</v>
      </c>
      <c r="X116" s="63"/>
    </row>
    <row r="117" spans="1:24" x14ac:dyDescent="0.25">
      <c r="A117" s="45">
        <v>18</v>
      </c>
      <c r="B117" s="1" t="s">
        <v>341</v>
      </c>
      <c r="C117" s="1" t="s">
        <v>43</v>
      </c>
      <c r="D117" s="1" t="s">
        <v>24</v>
      </c>
      <c r="E117" s="55"/>
      <c r="F117" s="56">
        <v>7.1</v>
      </c>
      <c r="G117" s="56">
        <v>7.5</v>
      </c>
      <c r="H117" s="56">
        <v>6.6</v>
      </c>
      <c r="I117" s="56">
        <v>7.3</v>
      </c>
      <c r="J117" s="57">
        <f>IF(COUNTIF(F117:I117,"")=0,(SUM(F117:I117)-MAX(F117:I117)-MIN(F117:I117))/2,AVERAGE(F117:I117))</f>
        <v>7.2</v>
      </c>
      <c r="K117" s="56">
        <v>6.6</v>
      </c>
      <c r="L117" s="56">
        <v>7.4</v>
      </c>
      <c r="M117" s="56">
        <v>6.5</v>
      </c>
      <c r="N117" s="56">
        <v>6.8</v>
      </c>
      <c r="O117" s="57">
        <f>IF(COUNTIF(K117:N117,"")=0,(SUM(K117:N117)-MAX(K117:N117)-MIN(K117:N117))/2,AVERAGE(K117:N117))</f>
        <v>6.6999999999999993</v>
      </c>
      <c r="P117" s="58">
        <v>23</v>
      </c>
      <c r="Q117" s="59">
        <v>10</v>
      </c>
      <c r="R117" s="56">
        <v>1</v>
      </c>
      <c r="S117" s="56">
        <v>0.3</v>
      </c>
      <c r="T117" s="56">
        <v>0</v>
      </c>
      <c r="U117" s="56">
        <v>0</v>
      </c>
      <c r="V117" s="56"/>
      <c r="W117" s="83">
        <f>+J117+O117+Q117-R117-S117-T117-U117</f>
        <v>22.599999999999998</v>
      </c>
      <c r="X117" s="60">
        <v>12</v>
      </c>
    </row>
    <row r="118" spans="1:24" x14ac:dyDescent="0.25">
      <c r="A118" s="73"/>
      <c r="B118" s="74" t="s">
        <v>342</v>
      </c>
      <c r="C118" s="74" t="s">
        <v>44</v>
      </c>
      <c r="D118" s="74"/>
      <c r="E118" s="61"/>
      <c r="F118" s="7"/>
      <c r="G118" s="7"/>
      <c r="H118" s="7"/>
      <c r="I118" s="7"/>
      <c r="J118" s="62"/>
      <c r="K118" s="7"/>
      <c r="L118" s="7"/>
      <c r="M118" s="7"/>
      <c r="N118" s="7"/>
      <c r="O118" s="62"/>
      <c r="P118" s="9"/>
      <c r="Q118" s="10"/>
      <c r="R118" s="7"/>
      <c r="S118" s="7"/>
      <c r="T118" s="7"/>
      <c r="U118" s="7"/>
      <c r="V118" s="7"/>
      <c r="W118" s="84">
        <f>+W117</f>
        <v>22.599999999999998</v>
      </c>
      <c r="X118" s="63"/>
    </row>
    <row r="119" spans="1:24" x14ac:dyDescent="0.25">
      <c r="A119" s="45">
        <v>67</v>
      </c>
      <c r="B119" s="1" t="s">
        <v>569</v>
      </c>
      <c r="C119" s="1" t="s">
        <v>193</v>
      </c>
      <c r="D119" s="1" t="s">
        <v>170</v>
      </c>
      <c r="E119" s="55"/>
      <c r="F119" s="3">
        <v>7</v>
      </c>
      <c r="G119" s="56">
        <v>7.1</v>
      </c>
      <c r="H119" s="56">
        <v>7.7</v>
      </c>
      <c r="I119" s="56">
        <v>7.4</v>
      </c>
      <c r="J119" s="57">
        <f>IF(COUNTIF(F119:I119,"")=0,(SUM(F119:I119)-MAX(F119:I119)-MIN(F119:I119))/2,AVERAGE(F119:I119))</f>
        <v>7.2500000000000018</v>
      </c>
      <c r="K119" s="56">
        <v>6.1</v>
      </c>
      <c r="L119" s="56">
        <v>6</v>
      </c>
      <c r="M119" s="56">
        <v>7</v>
      </c>
      <c r="N119" s="56">
        <v>6.3</v>
      </c>
      <c r="O119" s="57">
        <f>IF(COUNTIF(K119:N119,"")=0,(SUM(K119:N119)-MAX(K119:N119)-MIN(K119:N119))/2,AVERAGE(K119:N119))</f>
        <v>6.2000000000000011</v>
      </c>
      <c r="P119" s="58">
        <v>18</v>
      </c>
      <c r="Q119" s="59">
        <v>9.6</v>
      </c>
      <c r="R119" s="56">
        <v>0</v>
      </c>
      <c r="S119" s="56">
        <v>0.6</v>
      </c>
      <c r="T119" s="56">
        <v>0</v>
      </c>
      <c r="U119" s="56">
        <v>0</v>
      </c>
      <c r="V119" s="56"/>
      <c r="W119" s="83">
        <f>+J119+O119+Q119-R119-S119-T119-U119</f>
        <v>22.450000000000003</v>
      </c>
      <c r="X119" s="60">
        <v>13</v>
      </c>
    </row>
    <row r="120" spans="1:24" x14ac:dyDescent="0.25">
      <c r="A120" s="73"/>
      <c r="B120" s="74" t="s">
        <v>570</v>
      </c>
      <c r="C120" s="74" t="s">
        <v>192</v>
      </c>
      <c r="D120" s="74"/>
      <c r="E120" s="61"/>
      <c r="F120" s="7"/>
      <c r="G120" s="7"/>
      <c r="H120" s="7"/>
      <c r="I120" s="7"/>
      <c r="J120" s="62"/>
      <c r="K120" s="7"/>
      <c r="L120" s="7"/>
      <c r="M120" s="7"/>
      <c r="N120" s="7"/>
      <c r="O120" s="62"/>
      <c r="P120" s="9"/>
      <c r="Q120" s="10"/>
      <c r="R120" s="7"/>
      <c r="S120" s="7"/>
      <c r="T120" s="7"/>
      <c r="U120" s="7"/>
      <c r="V120" s="7"/>
      <c r="W120" s="84">
        <f>+W119</f>
        <v>22.450000000000003</v>
      </c>
      <c r="X120" s="63"/>
    </row>
    <row r="121" spans="1:24" x14ac:dyDescent="0.25">
      <c r="A121" s="45">
        <v>74</v>
      </c>
      <c r="B121" s="1" t="s">
        <v>469</v>
      </c>
      <c r="C121" s="1" t="s">
        <v>177</v>
      </c>
      <c r="D121" s="1" t="s">
        <v>166</v>
      </c>
      <c r="E121" s="55"/>
      <c r="F121" s="56">
        <v>5.9</v>
      </c>
      <c r="G121" s="56">
        <v>6.4</v>
      </c>
      <c r="H121" s="56">
        <v>5.4</v>
      </c>
      <c r="I121" s="56">
        <v>6</v>
      </c>
      <c r="J121" s="57">
        <f>IF(COUNTIF(F121:I121,"")=0,(SUM(F121:I121)-MAX(F121:I121)-MIN(F121:I121))/2,AVERAGE(F121:I121))</f>
        <v>5.950000000000002</v>
      </c>
      <c r="K121" s="56">
        <v>5.0999999999999996</v>
      </c>
      <c r="L121" s="56">
        <v>6</v>
      </c>
      <c r="M121" s="56">
        <v>5.9</v>
      </c>
      <c r="N121" s="56">
        <v>5.6</v>
      </c>
      <c r="O121" s="57">
        <f>IF(COUNTIF(K121:N121,"")=0,(SUM(K121:N121)-MAX(K121:N121)-MIN(K121:N121))/2,AVERAGE(K121:N121))</f>
        <v>5.7500000000000009</v>
      </c>
      <c r="P121" s="58">
        <v>19</v>
      </c>
      <c r="Q121" s="59">
        <v>9.8000000000000007</v>
      </c>
      <c r="R121" s="56">
        <v>1</v>
      </c>
      <c r="S121" s="56">
        <v>2.7</v>
      </c>
      <c r="T121" s="56">
        <v>0</v>
      </c>
      <c r="U121" s="56">
        <v>0</v>
      </c>
      <c r="V121" s="56"/>
      <c r="W121" s="83">
        <f>+J121+O121+Q121-R121-S121-T121-U121</f>
        <v>17.800000000000004</v>
      </c>
      <c r="X121" s="60">
        <v>14</v>
      </c>
    </row>
    <row r="122" spans="1:24" ht="15.75" thickBot="1" x14ac:dyDescent="0.3">
      <c r="A122" s="46"/>
      <c r="B122" s="47" t="s">
        <v>470</v>
      </c>
      <c r="C122" s="47" t="s">
        <v>176</v>
      </c>
      <c r="D122" s="47"/>
      <c r="E122" s="66"/>
      <c r="F122" s="11"/>
      <c r="G122" s="11"/>
      <c r="H122" s="11"/>
      <c r="I122" s="11"/>
      <c r="J122" s="67"/>
      <c r="K122" s="11"/>
      <c r="L122" s="11"/>
      <c r="M122" s="11"/>
      <c r="N122" s="11"/>
      <c r="O122" s="67"/>
      <c r="P122" s="13"/>
      <c r="Q122" s="14"/>
      <c r="R122" s="11"/>
      <c r="S122" s="11"/>
      <c r="T122" s="11"/>
      <c r="U122" s="11"/>
      <c r="V122" s="11"/>
      <c r="W122" s="85">
        <f>+W121</f>
        <v>17.800000000000004</v>
      </c>
      <c r="X122" s="68"/>
    </row>
    <row r="123" spans="1:24" ht="15.75" thickBot="1" x14ac:dyDescent="0.3">
      <c r="E123" s="70"/>
      <c r="F123" s="3"/>
      <c r="G123" s="3"/>
      <c r="H123" s="3"/>
      <c r="I123" s="3"/>
      <c r="J123" s="71"/>
      <c r="K123" s="3"/>
      <c r="L123" s="3"/>
      <c r="M123" s="3"/>
      <c r="N123" s="3"/>
      <c r="O123" s="71"/>
      <c r="P123" s="4"/>
      <c r="Q123" s="5"/>
      <c r="R123" s="3"/>
      <c r="S123" s="3"/>
      <c r="T123" s="3"/>
      <c r="U123" s="3"/>
      <c r="V123" s="3"/>
      <c r="W123" s="94"/>
      <c r="X123" s="72"/>
    </row>
    <row r="124" spans="1:24" s="81" customFormat="1" x14ac:dyDescent="0.25">
      <c r="A124" s="78" t="s">
        <v>47</v>
      </c>
      <c r="B124" s="79"/>
      <c r="C124" s="79"/>
      <c r="D124" s="79"/>
      <c r="E124" s="80"/>
      <c r="F124" s="50" t="s">
        <v>294</v>
      </c>
      <c r="G124" s="50" t="s">
        <v>300</v>
      </c>
      <c r="H124" s="50" t="s">
        <v>295</v>
      </c>
      <c r="I124" s="50" t="s">
        <v>296</v>
      </c>
      <c r="J124" s="51" t="s">
        <v>573</v>
      </c>
      <c r="K124" s="50" t="s">
        <v>290</v>
      </c>
      <c r="L124" s="50" t="s">
        <v>291</v>
      </c>
      <c r="M124" s="50" t="s">
        <v>292</v>
      </c>
      <c r="N124" s="50" t="s">
        <v>293</v>
      </c>
      <c r="O124" s="51" t="s">
        <v>574</v>
      </c>
      <c r="P124" s="52" t="s">
        <v>299</v>
      </c>
      <c r="Q124" s="53" t="s">
        <v>575</v>
      </c>
      <c r="R124" s="50" t="s">
        <v>576</v>
      </c>
      <c r="S124" s="50" t="s">
        <v>577</v>
      </c>
      <c r="T124" s="50" t="s">
        <v>578</v>
      </c>
      <c r="U124" s="50" t="s">
        <v>579</v>
      </c>
      <c r="V124" s="99"/>
      <c r="W124" s="100" t="s">
        <v>583</v>
      </c>
      <c r="X124" s="54" t="s">
        <v>584</v>
      </c>
    </row>
    <row r="125" spans="1:24" x14ac:dyDescent="0.25">
      <c r="A125" s="45">
        <v>62</v>
      </c>
      <c r="B125" s="1" t="s">
        <v>442</v>
      </c>
      <c r="C125" s="1" t="s">
        <v>172</v>
      </c>
      <c r="D125" s="1" t="s">
        <v>170</v>
      </c>
      <c r="E125" s="55"/>
      <c r="F125" s="56">
        <v>8.4</v>
      </c>
      <c r="G125" s="56">
        <v>7.8</v>
      </c>
      <c r="H125" s="56">
        <v>7.4</v>
      </c>
      <c r="I125" s="56">
        <v>7.9</v>
      </c>
      <c r="J125" s="57">
        <f>IF(COUNTIF(F125:I125,"")=0,(SUM(F125:I125)-MAX(F125:I125)-MIN(F125:I125))/2,AVERAGE(F125:I125))</f>
        <v>7.8500000000000005</v>
      </c>
      <c r="K125" s="56">
        <v>7.9</v>
      </c>
      <c r="L125" s="56">
        <v>7.2</v>
      </c>
      <c r="M125" s="56">
        <v>7.7</v>
      </c>
      <c r="N125" s="56">
        <v>7.7</v>
      </c>
      <c r="O125" s="57">
        <f>IF(COUNTIF(K125:N125,"")=0,(SUM(K125:N125)-MAX(K125:N125)-MIN(K125:N125))/2,AVERAGE(K125:N125))</f>
        <v>7.7000000000000011</v>
      </c>
      <c r="P125" s="58">
        <v>20</v>
      </c>
      <c r="Q125" s="59">
        <v>10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83">
        <f>+J125+O125+Q125-R125-S125-T125-U125</f>
        <v>25.55</v>
      </c>
      <c r="X125" s="60">
        <v>1</v>
      </c>
    </row>
    <row r="126" spans="1:24" x14ac:dyDescent="0.25">
      <c r="A126" s="45"/>
      <c r="B126" s="1" t="s">
        <v>443</v>
      </c>
      <c r="C126" s="1" t="s">
        <v>171</v>
      </c>
      <c r="E126" s="55"/>
      <c r="F126" s="3"/>
      <c r="G126" s="3"/>
      <c r="H126" s="3"/>
      <c r="I126" s="3"/>
      <c r="J126" s="64"/>
      <c r="K126" s="3"/>
      <c r="L126" s="3"/>
      <c r="M126" s="3"/>
      <c r="N126" s="3"/>
      <c r="O126" s="64"/>
      <c r="P126" s="4"/>
      <c r="Q126" s="5"/>
      <c r="R126" s="3"/>
      <c r="S126" s="3"/>
      <c r="T126" s="3"/>
      <c r="U126" s="3"/>
      <c r="V126" s="3"/>
      <c r="W126" s="86">
        <f>+W125</f>
        <v>25.55</v>
      </c>
      <c r="X126" s="6"/>
    </row>
    <row r="127" spans="1:24" x14ac:dyDescent="0.25">
      <c r="A127" s="73"/>
      <c r="B127" s="74" t="s">
        <v>444</v>
      </c>
      <c r="C127" s="74" t="s">
        <v>169</v>
      </c>
      <c r="D127" s="74"/>
      <c r="E127" s="61"/>
      <c r="F127" s="3"/>
      <c r="G127" s="3"/>
      <c r="H127" s="3"/>
      <c r="I127" s="3"/>
      <c r="J127" s="64"/>
      <c r="K127" s="3"/>
      <c r="L127" s="3"/>
      <c r="M127" s="3"/>
      <c r="N127" s="3"/>
      <c r="O127" s="64"/>
      <c r="P127" s="4"/>
      <c r="Q127" s="5"/>
      <c r="R127" s="3"/>
      <c r="S127" s="3"/>
      <c r="T127" s="3"/>
      <c r="U127" s="3"/>
      <c r="V127" s="3"/>
      <c r="W127" s="86">
        <f>+W125</f>
        <v>25.55</v>
      </c>
      <c r="X127" s="63"/>
    </row>
    <row r="128" spans="1:24" x14ac:dyDescent="0.25">
      <c r="A128" s="45">
        <v>24</v>
      </c>
      <c r="B128" s="1" t="s">
        <v>354</v>
      </c>
      <c r="C128" s="1" t="s">
        <v>57</v>
      </c>
      <c r="D128" s="1" t="s">
        <v>40</v>
      </c>
      <c r="E128" s="55"/>
      <c r="F128" s="56">
        <v>7.6</v>
      </c>
      <c r="G128" s="56">
        <v>7.6</v>
      </c>
      <c r="H128" s="56">
        <v>8.1999999999999993</v>
      </c>
      <c r="I128" s="56">
        <v>7.9</v>
      </c>
      <c r="J128" s="57">
        <f>IF(COUNTIF(F128:I128,"")=0,(SUM(F128:I128)-MAX(F128:I128)-MIN(F128:I128))/2,AVERAGE(F128:I128))</f>
        <v>7.7499999999999991</v>
      </c>
      <c r="K128" s="56">
        <v>8.6999999999999993</v>
      </c>
      <c r="L128" s="56">
        <v>7.8</v>
      </c>
      <c r="M128" s="56">
        <v>7.7</v>
      </c>
      <c r="N128" s="56">
        <v>7.7</v>
      </c>
      <c r="O128" s="57">
        <f>IF(COUNTIF(K128:N128,"")=0,(SUM(K128:N128)-MAX(K128:N128)-MIN(K128:N128))/2,AVERAGE(K128:N128))</f>
        <v>7.75</v>
      </c>
      <c r="P128" s="58">
        <v>22</v>
      </c>
      <c r="Q128" s="59">
        <v>10</v>
      </c>
      <c r="R128" s="56">
        <v>0</v>
      </c>
      <c r="S128" s="56">
        <v>0</v>
      </c>
      <c r="T128" s="56">
        <v>0</v>
      </c>
      <c r="U128" s="56">
        <v>0</v>
      </c>
      <c r="V128" s="56"/>
      <c r="W128" s="83">
        <f>+J128+O128+Q128-R128-S128-T128-U128</f>
        <v>25.5</v>
      </c>
      <c r="X128" s="6">
        <v>2</v>
      </c>
    </row>
    <row r="129" spans="1:24" x14ac:dyDescent="0.25">
      <c r="A129" s="45"/>
      <c r="B129" s="1" t="s">
        <v>355</v>
      </c>
      <c r="C129" s="1" t="s">
        <v>58</v>
      </c>
      <c r="E129" s="55"/>
      <c r="F129" s="3"/>
      <c r="G129" s="3"/>
      <c r="H129" s="3"/>
      <c r="I129" s="3"/>
      <c r="J129" s="64"/>
      <c r="K129" s="3"/>
      <c r="L129" s="3"/>
      <c r="M129" s="3"/>
      <c r="N129" s="3"/>
      <c r="O129" s="64"/>
      <c r="P129" s="4"/>
      <c r="Q129" s="5"/>
      <c r="R129" s="3"/>
      <c r="S129" s="3"/>
      <c r="T129" s="3"/>
      <c r="U129" s="3"/>
      <c r="V129" s="3"/>
      <c r="W129" s="86">
        <f>+W128</f>
        <v>25.5</v>
      </c>
      <c r="X129" s="6"/>
    </row>
    <row r="130" spans="1:24" x14ac:dyDescent="0.25">
      <c r="A130" s="73"/>
      <c r="B130" s="74" t="s">
        <v>356</v>
      </c>
      <c r="C130" s="74" t="s">
        <v>297</v>
      </c>
      <c r="D130" s="74"/>
      <c r="E130" s="61"/>
      <c r="F130" s="65"/>
      <c r="G130" s="7"/>
      <c r="H130" s="7"/>
      <c r="I130" s="7"/>
      <c r="J130" s="8"/>
      <c r="K130" s="7"/>
      <c r="L130" s="7"/>
      <c r="M130" s="7"/>
      <c r="N130" s="7"/>
      <c r="O130" s="8"/>
      <c r="P130" s="9"/>
      <c r="Q130" s="10"/>
      <c r="R130" s="7"/>
      <c r="S130" s="7"/>
      <c r="T130" s="7"/>
      <c r="U130" s="7"/>
      <c r="V130" s="7"/>
      <c r="W130" s="84">
        <f>+W128</f>
        <v>25.5</v>
      </c>
      <c r="X130" s="63"/>
    </row>
    <row r="131" spans="1:24" x14ac:dyDescent="0.25">
      <c r="A131" s="45">
        <v>63</v>
      </c>
      <c r="B131" s="1" t="s">
        <v>445</v>
      </c>
      <c r="C131" s="1" t="s">
        <v>168</v>
      </c>
      <c r="D131" s="1" t="s">
        <v>166</v>
      </c>
      <c r="E131" s="55"/>
      <c r="F131" s="56">
        <v>8.1999999999999993</v>
      </c>
      <c r="G131" s="56">
        <v>7.6</v>
      </c>
      <c r="H131" s="56">
        <v>7.6</v>
      </c>
      <c r="I131" s="56">
        <v>7.8</v>
      </c>
      <c r="J131" s="57">
        <f>IF(COUNTIF(F131:I131,"")=0,(SUM(F131:I131)-MAX(F131:I131)-MIN(F131:I131))/2,AVERAGE(F131:I131))</f>
        <v>7.7</v>
      </c>
      <c r="K131" s="56">
        <v>7.8</v>
      </c>
      <c r="L131" s="56">
        <v>7.4</v>
      </c>
      <c r="M131" s="56">
        <v>7.3</v>
      </c>
      <c r="N131" s="56">
        <v>7.6</v>
      </c>
      <c r="O131" s="57">
        <f>IF(COUNTIF(K131:N131,"")=0,(SUM(K131:N131)-MAX(K131:N131)-MIN(K131:N131))/2,AVERAGE(K131:N131))</f>
        <v>7.5</v>
      </c>
      <c r="P131" s="58">
        <v>20</v>
      </c>
      <c r="Q131" s="59">
        <v>10</v>
      </c>
      <c r="R131" s="56">
        <v>0</v>
      </c>
      <c r="S131" s="56">
        <v>0</v>
      </c>
      <c r="T131" s="56">
        <v>0</v>
      </c>
      <c r="U131" s="56">
        <v>0</v>
      </c>
      <c r="V131" s="56"/>
      <c r="W131" s="83">
        <f>+J131+O131+Q131-R131-S131-T131-U131</f>
        <v>25.2</v>
      </c>
      <c r="X131" s="60">
        <v>3</v>
      </c>
    </row>
    <row r="132" spans="1:24" x14ac:dyDescent="0.25">
      <c r="A132" s="45"/>
      <c r="B132" s="1" t="s">
        <v>446</v>
      </c>
      <c r="C132" s="1" t="s">
        <v>167</v>
      </c>
      <c r="E132" s="55"/>
      <c r="F132" s="3"/>
      <c r="G132" s="3"/>
      <c r="H132" s="3"/>
      <c r="I132" s="3"/>
      <c r="J132" s="64"/>
      <c r="K132" s="3"/>
      <c r="L132" s="3"/>
      <c r="M132" s="3"/>
      <c r="N132" s="3"/>
      <c r="O132" s="64"/>
      <c r="P132" s="4"/>
      <c r="Q132" s="5"/>
      <c r="R132" s="3"/>
      <c r="S132" s="3"/>
      <c r="T132" s="3"/>
      <c r="U132" s="3"/>
      <c r="V132" s="3"/>
      <c r="W132" s="86">
        <f>+W131</f>
        <v>25.2</v>
      </c>
      <c r="X132" s="6"/>
    </row>
    <row r="133" spans="1:24" x14ac:dyDescent="0.25">
      <c r="A133" s="73"/>
      <c r="B133" s="74" t="s">
        <v>447</v>
      </c>
      <c r="C133" s="74" t="s">
        <v>165</v>
      </c>
      <c r="D133" s="74"/>
      <c r="E133" s="61"/>
      <c r="F133" s="3"/>
      <c r="G133" s="3"/>
      <c r="H133" s="3"/>
      <c r="I133" s="3"/>
      <c r="J133" s="64"/>
      <c r="K133" s="3"/>
      <c r="L133" s="3"/>
      <c r="M133" s="3"/>
      <c r="N133" s="3"/>
      <c r="O133" s="64"/>
      <c r="P133" s="4"/>
      <c r="Q133" s="5"/>
      <c r="R133" s="3"/>
      <c r="S133" s="3"/>
      <c r="T133" s="3"/>
      <c r="U133" s="3"/>
      <c r="V133" s="3"/>
      <c r="W133" s="86">
        <f>+W131</f>
        <v>25.2</v>
      </c>
      <c r="X133" s="63"/>
    </row>
    <row r="134" spans="1:24" x14ac:dyDescent="0.25">
      <c r="A134" s="45">
        <v>118</v>
      </c>
      <c r="B134" s="1" t="s">
        <v>566</v>
      </c>
      <c r="C134" s="1" t="s">
        <v>287</v>
      </c>
      <c r="D134" s="1" t="s">
        <v>255</v>
      </c>
      <c r="E134" s="55"/>
      <c r="F134" s="56">
        <v>7.5</v>
      </c>
      <c r="G134" s="56">
        <v>7.1</v>
      </c>
      <c r="H134" s="56">
        <v>7.8</v>
      </c>
      <c r="I134" s="56">
        <v>7.6</v>
      </c>
      <c r="J134" s="57">
        <f>IF(COUNTIF(F134:I134,"")=0,(SUM(F134:I134)-MAX(F134:I134)-MIN(F134:I134))/2,AVERAGE(F134:I134))</f>
        <v>7.55</v>
      </c>
      <c r="K134" s="56">
        <v>8</v>
      </c>
      <c r="L134" s="56">
        <v>7</v>
      </c>
      <c r="M134" s="56">
        <v>7.3</v>
      </c>
      <c r="N134" s="56">
        <v>7.3</v>
      </c>
      <c r="O134" s="57">
        <f>IF(COUNTIF(K134:N134,"")=0,(SUM(K134:N134)-MAX(K134:N134)-MIN(K134:N134))/2,AVERAGE(K134:N134))</f>
        <v>7.3000000000000007</v>
      </c>
      <c r="P134" s="58">
        <v>23</v>
      </c>
      <c r="Q134" s="59">
        <v>10</v>
      </c>
      <c r="R134" s="56">
        <v>0</v>
      </c>
      <c r="S134" s="56">
        <v>0.3</v>
      </c>
      <c r="T134" s="56">
        <v>0</v>
      </c>
      <c r="U134" s="56">
        <v>0</v>
      </c>
      <c r="V134" s="56"/>
      <c r="W134" s="83">
        <f>+J134+O134+Q134-R134-S134-T134-U134</f>
        <v>24.55</v>
      </c>
      <c r="X134" s="6">
        <v>4</v>
      </c>
    </row>
    <row r="135" spans="1:24" x14ac:dyDescent="0.25">
      <c r="A135" s="45"/>
      <c r="B135" s="1" t="s">
        <v>567</v>
      </c>
      <c r="C135" s="1" t="s">
        <v>288</v>
      </c>
      <c r="E135" s="55"/>
      <c r="F135" s="3"/>
      <c r="G135" s="3"/>
      <c r="H135" s="3"/>
      <c r="I135" s="3"/>
      <c r="J135" s="64"/>
      <c r="K135" s="3"/>
      <c r="L135" s="3"/>
      <c r="M135" s="3"/>
      <c r="N135" s="3"/>
      <c r="O135" s="64"/>
      <c r="P135" s="4"/>
      <c r="Q135" s="5"/>
      <c r="R135" s="3"/>
      <c r="S135" s="3"/>
      <c r="T135" s="3"/>
      <c r="U135" s="3"/>
      <c r="V135" s="3"/>
      <c r="W135" s="86">
        <f>+W134</f>
        <v>24.55</v>
      </c>
      <c r="X135" s="6"/>
    </row>
    <row r="136" spans="1:24" x14ac:dyDescent="0.25">
      <c r="A136" s="73"/>
      <c r="B136" s="74" t="s">
        <v>568</v>
      </c>
      <c r="C136" s="74" t="s">
        <v>289</v>
      </c>
      <c r="D136" s="74"/>
      <c r="E136" s="61"/>
      <c r="F136" s="65"/>
      <c r="G136" s="7"/>
      <c r="H136" s="7"/>
      <c r="I136" s="7"/>
      <c r="J136" s="8"/>
      <c r="K136" s="7"/>
      <c r="L136" s="7"/>
      <c r="M136" s="7"/>
      <c r="N136" s="7"/>
      <c r="O136" s="8"/>
      <c r="P136" s="9"/>
      <c r="Q136" s="10"/>
      <c r="R136" s="7"/>
      <c r="S136" s="7"/>
      <c r="T136" s="7"/>
      <c r="U136" s="7"/>
      <c r="V136" s="7"/>
      <c r="W136" s="84">
        <f>+W134</f>
        <v>24.55</v>
      </c>
      <c r="X136" s="63"/>
    </row>
    <row r="137" spans="1:24" x14ac:dyDescent="0.25">
      <c r="A137" s="45">
        <v>20</v>
      </c>
      <c r="B137" s="1" t="s">
        <v>345</v>
      </c>
      <c r="C137" s="1" t="s">
        <v>48</v>
      </c>
      <c r="D137" s="1" t="s">
        <v>24</v>
      </c>
      <c r="E137" s="55"/>
      <c r="F137" s="56">
        <v>7.3</v>
      </c>
      <c r="G137" s="56">
        <v>6.7</v>
      </c>
      <c r="H137" s="56">
        <v>6.5</v>
      </c>
      <c r="I137" s="56">
        <v>7.5</v>
      </c>
      <c r="J137" s="57">
        <f>IF(COUNTIF(F137:I137,"")=0,(SUM(F137:I137)-MAX(F137:I137)-MIN(F137:I137))/2,AVERAGE(F137:I137))</f>
        <v>7</v>
      </c>
      <c r="K137" s="56">
        <v>6.9</v>
      </c>
      <c r="L137" s="56">
        <v>6.8</v>
      </c>
      <c r="M137" s="56">
        <v>7.2</v>
      </c>
      <c r="N137" s="56">
        <v>7.2</v>
      </c>
      <c r="O137" s="57">
        <f>IF(COUNTIF(K137:N137,"")=0,(SUM(K137:N137)-MAX(K137:N137)-MIN(K137:N137))/2,AVERAGE(K137:N137))</f>
        <v>7.0499999999999989</v>
      </c>
      <c r="P137" s="58">
        <v>20</v>
      </c>
      <c r="Q137" s="59">
        <v>10</v>
      </c>
      <c r="R137" s="56">
        <v>0</v>
      </c>
      <c r="S137" s="56">
        <v>0.3</v>
      </c>
      <c r="T137" s="56">
        <v>0</v>
      </c>
      <c r="U137" s="56">
        <v>0</v>
      </c>
      <c r="V137" s="56"/>
      <c r="W137" s="83">
        <f>+J137+O137+Q137-R137-S137-T137-U137</f>
        <v>23.749999999999996</v>
      </c>
      <c r="X137" s="60">
        <v>5</v>
      </c>
    </row>
    <row r="138" spans="1:24" x14ac:dyDescent="0.25">
      <c r="A138" s="45"/>
      <c r="B138" s="1" t="s">
        <v>346</v>
      </c>
      <c r="C138" s="1" t="s">
        <v>49</v>
      </c>
      <c r="E138" s="55"/>
      <c r="F138" s="3"/>
      <c r="G138" s="3"/>
      <c r="H138" s="3"/>
      <c r="I138" s="3"/>
      <c r="J138" s="64"/>
      <c r="K138" s="3"/>
      <c r="L138" s="3"/>
      <c r="M138" s="3"/>
      <c r="N138" s="3"/>
      <c r="O138" s="64"/>
      <c r="P138" s="4"/>
      <c r="Q138" s="5"/>
      <c r="R138" s="3"/>
      <c r="S138" s="3"/>
      <c r="T138" s="3"/>
      <c r="U138" s="3"/>
      <c r="V138" s="3"/>
      <c r="W138" s="86">
        <f>+W137</f>
        <v>23.749999999999996</v>
      </c>
      <c r="X138" s="6"/>
    </row>
    <row r="139" spans="1:24" x14ac:dyDescent="0.25">
      <c r="A139" s="73"/>
      <c r="B139" s="74" t="s">
        <v>347</v>
      </c>
      <c r="C139" s="74" t="s">
        <v>50</v>
      </c>
      <c r="D139" s="74"/>
      <c r="E139" s="61"/>
      <c r="F139" s="3"/>
      <c r="G139" s="3"/>
      <c r="H139" s="3"/>
      <c r="I139" s="3"/>
      <c r="J139" s="64"/>
      <c r="K139" s="3"/>
      <c r="L139" s="3"/>
      <c r="M139" s="3"/>
      <c r="N139" s="3"/>
      <c r="O139" s="64"/>
      <c r="P139" s="4"/>
      <c r="Q139" s="5"/>
      <c r="R139" s="3"/>
      <c r="S139" s="3"/>
      <c r="T139" s="3"/>
      <c r="U139" s="3"/>
      <c r="V139" s="3"/>
      <c r="W139" s="86">
        <f>+W137</f>
        <v>23.749999999999996</v>
      </c>
      <c r="X139" s="63"/>
    </row>
    <row r="140" spans="1:24" x14ac:dyDescent="0.25">
      <c r="A140" s="45">
        <v>65</v>
      </c>
      <c r="B140" s="1" t="s">
        <v>451</v>
      </c>
      <c r="C140" s="1" t="s">
        <v>161</v>
      </c>
      <c r="D140" s="1" t="s">
        <v>159</v>
      </c>
      <c r="E140" s="55"/>
      <c r="F140" s="56">
        <v>7.5</v>
      </c>
      <c r="G140" s="56">
        <v>7.1</v>
      </c>
      <c r="H140" s="56">
        <v>6.5</v>
      </c>
      <c r="I140" s="56">
        <v>7.2</v>
      </c>
      <c r="J140" s="57">
        <f>IF(COUNTIF(F140:I140,"")=0,(SUM(F140:I140)-MAX(F140:I140)-MIN(F140:I140))/2,AVERAGE(F140:I140))</f>
        <v>7.15</v>
      </c>
      <c r="K140" s="56">
        <v>7.1</v>
      </c>
      <c r="L140" s="56">
        <v>6.2</v>
      </c>
      <c r="M140" s="56">
        <v>6.5</v>
      </c>
      <c r="N140" s="56">
        <v>6</v>
      </c>
      <c r="O140" s="57">
        <f>IF(COUNTIF(K140:N140,"")=0,(SUM(K140:N140)-MAX(K140:N140)-MIN(K140:N140))/2,AVERAGE(K140:N140))</f>
        <v>6.3500000000000014</v>
      </c>
      <c r="P140" s="58">
        <v>21</v>
      </c>
      <c r="Q140" s="59">
        <v>10</v>
      </c>
      <c r="R140" s="56">
        <v>0</v>
      </c>
      <c r="S140" s="56">
        <v>0.3</v>
      </c>
      <c r="T140" s="56">
        <v>0</v>
      </c>
      <c r="U140" s="56">
        <v>0</v>
      </c>
      <c r="V140" s="56"/>
      <c r="W140" s="83">
        <f>+J140+O140+Q140-R140-S140-T140-U140</f>
        <v>23.2</v>
      </c>
      <c r="X140" s="6">
        <v>6</v>
      </c>
    </row>
    <row r="141" spans="1:24" x14ac:dyDescent="0.25">
      <c r="A141" s="45"/>
      <c r="B141" s="1" t="s">
        <v>452</v>
      </c>
      <c r="C141" s="1" t="s">
        <v>160</v>
      </c>
      <c r="E141" s="55"/>
      <c r="F141" s="3"/>
      <c r="G141" s="3"/>
      <c r="H141" s="3"/>
      <c r="I141" s="3"/>
      <c r="J141" s="64"/>
      <c r="K141" s="3"/>
      <c r="L141" s="3"/>
      <c r="M141" s="3"/>
      <c r="N141" s="3"/>
      <c r="O141" s="64"/>
      <c r="P141" s="4"/>
      <c r="Q141" s="5"/>
      <c r="R141" s="3"/>
      <c r="S141" s="3"/>
      <c r="T141" s="3"/>
      <c r="U141" s="3"/>
      <c r="V141" s="3"/>
      <c r="W141" s="86">
        <f>+W140</f>
        <v>23.2</v>
      </c>
      <c r="X141" s="6"/>
    </row>
    <row r="142" spans="1:24" x14ac:dyDescent="0.25">
      <c r="A142" s="73"/>
      <c r="B142" s="74" t="s">
        <v>453</v>
      </c>
      <c r="C142" s="74" t="s">
        <v>158</v>
      </c>
      <c r="D142" s="74"/>
      <c r="E142" s="61"/>
      <c r="F142" s="65"/>
      <c r="G142" s="7"/>
      <c r="H142" s="7"/>
      <c r="I142" s="7"/>
      <c r="J142" s="8"/>
      <c r="K142" s="7"/>
      <c r="L142" s="7"/>
      <c r="M142" s="7"/>
      <c r="N142" s="7"/>
      <c r="O142" s="8"/>
      <c r="P142" s="9"/>
      <c r="Q142" s="10"/>
      <c r="R142" s="7"/>
      <c r="S142" s="7"/>
      <c r="T142" s="7"/>
      <c r="U142" s="7"/>
      <c r="V142" s="7"/>
      <c r="W142" s="84">
        <f>+W140</f>
        <v>23.2</v>
      </c>
      <c r="X142" s="63"/>
    </row>
    <row r="143" spans="1:24" x14ac:dyDescent="0.25">
      <c r="A143" s="45">
        <v>23</v>
      </c>
      <c r="B143" s="1" t="s">
        <v>351</v>
      </c>
      <c r="C143" s="1" t="s">
        <v>54</v>
      </c>
      <c r="D143" s="1" t="s">
        <v>40</v>
      </c>
      <c r="E143" s="55"/>
      <c r="F143" s="56">
        <v>7.5</v>
      </c>
      <c r="G143" s="56">
        <v>7.6</v>
      </c>
      <c r="H143" s="56">
        <v>8</v>
      </c>
      <c r="I143" s="56">
        <v>7.7</v>
      </c>
      <c r="J143" s="57">
        <f>IF(COUNTIF(F143:I143,"")=0,(SUM(F143:I143)-MAX(F143:I143)-MIN(F143:I143))/2,AVERAGE(F143:I143))</f>
        <v>7.65</v>
      </c>
      <c r="K143" s="56">
        <v>8.1</v>
      </c>
      <c r="L143" s="56">
        <v>7.6</v>
      </c>
      <c r="M143" s="56">
        <v>7.3</v>
      </c>
      <c r="N143" s="56">
        <v>7.8</v>
      </c>
      <c r="O143" s="57">
        <f>IF(COUNTIF(K143:N143,"")=0,(SUM(K143:N143)-MAX(K143:N143)-MIN(K143:N143))/2,AVERAGE(K143:N143))</f>
        <v>7.7000000000000011</v>
      </c>
      <c r="P143" s="58">
        <v>19</v>
      </c>
      <c r="Q143" s="59">
        <v>9.8000000000000007</v>
      </c>
      <c r="R143" s="56">
        <v>2</v>
      </c>
      <c r="S143" s="56">
        <v>0</v>
      </c>
      <c r="T143" s="56">
        <v>0</v>
      </c>
      <c r="U143" s="56">
        <v>0</v>
      </c>
      <c r="V143" s="56"/>
      <c r="W143" s="83">
        <f>+J143+O143+Q143-R143-S143-T143-U143</f>
        <v>23.150000000000002</v>
      </c>
      <c r="X143" s="60">
        <v>7</v>
      </c>
    </row>
    <row r="144" spans="1:24" x14ac:dyDescent="0.25">
      <c r="A144" s="45"/>
      <c r="B144" s="1" t="s">
        <v>352</v>
      </c>
      <c r="C144" s="1" t="s">
        <v>55</v>
      </c>
      <c r="E144" s="55"/>
      <c r="F144" s="3"/>
      <c r="G144" s="3"/>
      <c r="H144" s="3"/>
      <c r="I144" s="3"/>
      <c r="J144" s="64"/>
      <c r="K144" s="3"/>
      <c r="L144" s="3"/>
      <c r="M144" s="3"/>
      <c r="N144" s="3"/>
      <c r="O144" s="64"/>
      <c r="P144" s="4"/>
      <c r="Q144" s="5"/>
      <c r="R144" s="3"/>
      <c r="S144" s="3"/>
      <c r="T144" s="3"/>
      <c r="U144" s="3"/>
      <c r="V144" s="3"/>
      <c r="W144" s="86">
        <f>+W143</f>
        <v>23.150000000000002</v>
      </c>
      <c r="X144" s="6"/>
    </row>
    <row r="145" spans="1:26" x14ac:dyDescent="0.25">
      <c r="A145" s="73"/>
      <c r="B145" s="74" t="s">
        <v>353</v>
      </c>
      <c r="C145" s="74" t="s">
        <v>56</v>
      </c>
      <c r="D145" s="74"/>
      <c r="E145" s="61"/>
      <c r="F145" s="3"/>
      <c r="G145" s="3"/>
      <c r="H145" s="3"/>
      <c r="I145" s="3"/>
      <c r="J145" s="64"/>
      <c r="K145" s="3"/>
      <c r="L145" s="3"/>
      <c r="M145" s="3"/>
      <c r="N145" s="3"/>
      <c r="O145" s="64"/>
      <c r="P145" s="4"/>
      <c r="Q145" s="5"/>
      <c r="R145" s="3"/>
      <c r="S145" s="3"/>
      <c r="T145" s="3"/>
      <c r="U145" s="3"/>
      <c r="V145" s="3"/>
      <c r="W145" s="86">
        <f>+W143</f>
        <v>23.150000000000002</v>
      </c>
      <c r="X145" s="63"/>
    </row>
    <row r="146" spans="1:26" x14ac:dyDescent="0.25">
      <c r="A146" s="45">
        <v>64</v>
      </c>
      <c r="B146" s="1" t="s">
        <v>448</v>
      </c>
      <c r="C146" s="1" t="s">
        <v>164</v>
      </c>
      <c r="D146" s="1" t="s">
        <v>159</v>
      </c>
      <c r="E146" s="55"/>
      <c r="F146" s="56">
        <v>6.7</v>
      </c>
      <c r="G146" s="56">
        <v>6.9</v>
      </c>
      <c r="H146" s="56">
        <v>6.2</v>
      </c>
      <c r="I146" s="56">
        <v>7.1</v>
      </c>
      <c r="J146" s="57">
        <f>IF(COUNTIF(F146:I146,"")=0,(SUM(F146:I146)-MAX(F146:I146)-MIN(F146:I146))/2,AVERAGE(F146:I146))</f>
        <v>6.7999999999999989</v>
      </c>
      <c r="K146" s="56">
        <v>6.6</v>
      </c>
      <c r="L146" s="56">
        <v>6.4</v>
      </c>
      <c r="M146" s="56">
        <v>6.6</v>
      </c>
      <c r="N146" s="56">
        <v>6.3</v>
      </c>
      <c r="O146" s="57">
        <f>IF(COUNTIF(K146:N146,"")=0,(SUM(K146:N146)-MAX(K146:N146)-MIN(K146:N146))/2,AVERAGE(K146:N146))</f>
        <v>6.5000000000000018</v>
      </c>
      <c r="P146" s="58">
        <v>21</v>
      </c>
      <c r="Q146" s="59">
        <v>10</v>
      </c>
      <c r="R146" s="56">
        <v>0</v>
      </c>
      <c r="S146" s="56">
        <v>0.3</v>
      </c>
      <c r="T146" s="56">
        <v>0</v>
      </c>
      <c r="U146" s="56">
        <v>0</v>
      </c>
      <c r="V146" s="56"/>
      <c r="W146" s="83">
        <f>+J146+O146+Q146-R146-S146-T146-U146</f>
        <v>23</v>
      </c>
      <c r="X146" s="6">
        <v>8</v>
      </c>
    </row>
    <row r="147" spans="1:26" x14ac:dyDescent="0.25">
      <c r="A147" s="45"/>
      <c r="B147" s="1" t="s">
        <v>449</v>
      </c>
      <c r="C147" s="1" t="s">
        <v>163</v>
      </c>
      <c r="E147" s="55"/>
      <c r="F147" s="3"/>
      <c r="G147" s="3"/>
      <c r="H147" s="3"/>
      <c r="I147" s="3"/>
      <c r="J147" s="64"/>
      <c r="K147" s="3"/>
      <c r="L147" s="3"/>
      <c r="M147" s="3"/>
      <c r="N147" s="3"/>
      <c r="O147" s="64"/>
      <c r="P147" s="4"/>
      <c r="Q147" s="5"/>
      <c r="R147" s="3"/>
      <c r="S147" s="3"/>
      <c r="T147" s="3"/>
      <c r="U147" s="3"/>
      <c r="V147" s="3"/>
      <c r="W147" s="86">
        <f>+W146</f>
        <v>23</v>
      </c>
      <c r="X147" s="6"/>
    </row>
    <row r="148" spans="1:26" x14ac:dyDescent="0.25">
      <c r="A148" s="73"/>
      <c r="B148" s="74" t="s">
        <v>450</v>
      </c>
      <c r="C148" s="74" t="s">
        <v>162</v>
      </c>
      <c r="D148" s="74"/>
      <c r="E148" s="61"/>
      <c r="F148" s="65"/>
      <c r="G148" s="7"/>
      <c r="H148" s="7"/>
      <c r="I148" s="7"/>
      <c r="J148" s="8"/>
      <c r="K148" s="7"/>
      <c r="L148" s="7"/>
      <c r="M148" s="7"/>
      <c r="N148" s="7"/>
      <c r="O148" s="8"/>
      <c r="P148" s="9"/>
      <c r="Q148" s="10"/>
      <c r="R148" s="7"/>
      <c r="S148" s="7"/>
      <c r="T148" s="7"/>
      <c r="U148" s="7"/>
      <c r="V148" s="7"/>
      <c r="W148" s="84">
        <f>+W146</f>
        <v>23</v>
      </c>
      <c r="X148" s="63"/>
    </row>
    <row r="149" spans="1:26" x14ac:dyDescent="0.25">
      <c r="A149" s="45">
        <v>21</v>
      </c>
      <c r="B149" s="1" t="s">
        <v>348</v>
      </c>
      <c r="C149" s="1" t="s">
        <v>51</v>
      </c>
      <c r="D149" s="1" t="s">
        <v>24</v>
      </c>
      <c r="E149" s="55"/>
      <c r="F149" s="56">
        <v>6.7</v>
      </c>
      <c r="G149" s="56">
        <v>7.4</v>
      </c>
      <c r="H149" s="56">
        <v>7.7</v>
      </c>
      <c r="I149" s="56">
        <v>7.7</v>
      </c>
      <c r="J149" s="57">
        <f>IF(COUNTIF(F149:I149,"")=0,(SUM(F149:I149)-MAX(F149:I149)-MIN(F149:I149))/2,AVERAGE(F149:I149))</f>
        <v>7.5500000000000007</v>
      </c>
      <c r="K149" s="56">
        <v>7.6</v>
      </c>
      <c r="L149" s="56">
        <v>7.4</v>
      </c>
      <c r="M149" s="56">
        <v>7.6</v>
      </c>
      <c r="N149" s="56">
        <v>7.9</v>
      </c>
      <c r="O149" s="57">
        <f>IF(COUNTIF(K149:N149,"")=0,(SUM(K149:N149)-MAX(K149:N149)-MIN(K149:N149))/2,AVERAGE(K149:N149))</f>
        <v>7.6000000000000005</v>
      </c>
      <c r="P149" s="58">
        <v>18</v>
      </c>
      <c r="Q149" s="59">
        <v>9.6</v>
      </c>
      <c r="R149" s="56">
        <v>2</v>
      </c>
      <c r="S149" s="56">
        <v>0</v>
      </c>
      <c r="T149" s="56">
        <v>0</v>
      </c>
      <c r="U149" s="56">
        <v>0</v>
      </c>
      <c r="V149" s="56"/>
      <c r="W149" s="83">
        <f>+J149+O149+Q149-R149-S149-T149-U149</f>
        <v>22.75</v>
      </c>
      <c r="X149" s="60">
        <v>9</v>
      </c>
    </row>
    <row r="150" spans="1:26" x14ac:dyDescent="0.25">
      <c r="A150" s="45"/>
      <c r="B150" s="1" t="s">
        <v>349</v>
      </c>
      <c r="C150" s="1" t="s">
        <v>52</v>
      </c>
      <c r="E150" s="55"/>
      <c r="F150" s="3"/>
      <c r="G150" s="3"/>
      <c r="H150" s="3"/>
      <c r="I150" s="3"/>
      <c r="J150" s="64"/>
      <c r="K150" s="3"/>
      <c r="L150" s="3"/>
      <c r="M150" s="3"/>
      <c r="N150" s="3"/>
      <c r="O150" s="64"/>
      <c r="P150" s="4"/>
      <c r="Q150" s="5"/>
      <c r="R150" s="3"/>
      <c r="S150" s="3"/>
      <c r="T150" s="3"/>
      <c r="U150" s="3"/>
      <c r="V150" s="3"/>
      <c r="W150" s="86">
        <f>+W149</f>
        <v>22.75</v>
      </c>
      <c r="X150" s="6"/>
    </row>
    <row r="151" spans="1:26" x14ac:dyDescent="0.25">
      <c r="A151" s="73"/>
      <c r="B151" s="74" t="s">
        <v>350</v>
      </c>
      <c r="C151" s="74" t="s">
        <v>53</v>
      </c>
      <c r="D151" s="74"/>
      <c r="E151" s="61"/>
      <c r="F151" s="3"/>
      <c r="G151" s="3"/>
      <c r="H151" s="3"/>
      <c r="I151" s="3"/>
      <c r="J151" s="64"/>
      <c r="K151" s="3"/>
      <c r="L151" s="3"/>
      <c r="M151" s="3"/>
      <c r="N151" s="3"/>
      <c r="O151" s="64"/>
      <c r="P151" s="4"/>
      <c r="Q151" s="5"/>
      <c r="R151" s="3"/>
      <c r="S151" s="3"/>
      <c r="T151" s="3"/>
      <c r="U151" s="3"/>
      <c r="V151" s="3"/>
      <c r="W151" s="86">
        <f>+W149</f>
        <v>22.75</v>
      </c>
      <c r="X151" s="63"/>
    </row>
    <row r="152" spans="1:26" x14ac:dyDescent="0.25">
      <c r="A152" s="45">
        <v>104</v>
      </c>
      <c r="B152" s="1" t="s">
        <v>536</v>
      </c>
      <c r="C152" s="1" t="s">
        <v>256</v>
      </c>
      <c r="D152" s="1" t="s">
        <v>255</v>
      </c>
      <c r="E152" s="55"/>
      <c r="F152" s="56">
        <v>7.4</v>
      </c>
      <c r="G152" s="56">
        <v>6.9</v>
      </c>
      <c r="H152" s="56">
        <v>7.5</v>
      </c>
      <c r="I152" s="56">
        <v>7.5</v>
      </c>
      <c r="J152" s="57">
        <f>IF(COUNTIF(F152:I152,"")=0,(SUM(F152:I152)-MAX(F152:I152)-MIN(F152:I152))/2,AVERAGE(F152:I152))</f>
        <v>7.45</v>
      </c>
      <c r="K152" s="56">
        <v>7.2</v>
      </c>
      <c r="L152" s="56">
        <v>7.4</v>
      </c>
      <c r="M152" s="56">
        <v>7.1</v>
      </c>
      <c r="N152" s="56">
        <v>6.5</v>
      </c>
      <c r="O152" s="57">
        <f>IF(COUNTIF(K152:N152,"")=0,(SUM(K152:N152)-MAX(K152:N152)-MIN(K152:N152))/2,AVERAGE(K152:N152))</f>
        <v>7.1500000000000021</v>
      </c>
      <c r="P152" s="58">
        <v>20</v>
      </c>
      <c r="Q152" s="59">
        <v>10</v>
      </c>
      <c r="R152" s="56">
        <v>2</v>
      </c>
      <c r="S152" s="56">
        <v>0</v>
      </c>
      <c r="T152" s="56">
        <v>0</v>
      </c>
      <c r="U152" s="56">
        <v>0</v>
      </c>
      <c r="V152" s="56"/>
      <c r="W152" s="83">
        <f>+J152+O152+Q152-R152-S152-T152-U152</f>
        <v>22.6</v>
      </c>
      <c r="X152" s="6">
        <v>10</v>
      </c>
    </row>
    <row r="153" spans="1:26" x14ac:dyDescent="0.25">
      <c r="A153" s="45"/>
      <c r="B153" s="1" t="s">
        <v>537</v>
      </c>
      <c r="C153" s="1" t="s">
        <v>257</v>
      </c>
      <c r="E153" s="55"/>
      <c r="F153" s="3"/>
      <c r="G153" s="3"/>
      <c r="H153" s="3"/>
      <c r="I153" s="3"/>
      <c r="J153" s="64"/>
      <c r="K153" s="3"/>
      <c r="L153" s="3"/>
      <c r="M153" s="3"/>
      <c r="N153" s="3"/>
      <c r="O153" s="64"/>
      <c r="P153" s="4"/>
      <c r="Q153" s="5"/>
      <c r="R153" s="3"/>
      <c r="S153" s="3"/>
      <c r="T153" s="3"/>
      <c r="U153" s="3"/>
      <c r="V153" s="3"/>
      <c r="W153" s="86">
        <f>+W152</f>
        <v>22.6</v>
      </c>
      <c r="X153" s="6"/>
    </row>
    <row r="154" spans="1:26" ht="15.75" thickBot="1" x14ac:dyDescent="0.3">
      <c r="A154" s="46"/>
      <c r="B154" s="47" t="s">
        <v>538</v>
      </c>
      <c r="C154" s="47" t="s">
        <v>258</v>
      </c>
      <c r="D154" s="47"/>
      <c r="E154" s="66"/>
      <c r="F154" s="69"/>
      <c r="G154" s="11"/>
      <c r="H154" s="11"/>
      <c r="I154" s="11"/>
      <c r="J154" s="12"/>
      <c r="K154" s="11"/>
      <c r="L154" s="11"/>
      <c r="M154" s="11"/>
      <c r="N154" s="11"/>
      <c r="O154" s="12"/>
      <c r="P154" s="13"/>
      <c r="Q154" s="14"/>
      <c r="R154" s="11"/>
      <c r="S154" s="11"/>
      <c r="T154" s="11"/>
      <c r="U154" s="11"/>
      <c r="V154" s="11"/>
      <c r="W154" s="85">
        <f>+W152</f>
        <v>22.6</v>
      </c>
      <c r="X154" s="68"/>
    </row>
    <row r="155" spans="1:26" ht="15.75" thickBot="1" x14ac:dyDescent="0.3">
      <c r="W155" s="92"/>
    </row>
    <row r="156" spans="1:26" s="81" customFormat="1" x14ac:dyDescent="0.25">
      <c r="A156" s="78" t="s">
        <v>133</v>
      </c>
      <c r="B156" s="79"/>
      <c r="C156" s="79"/>
      <c r="D156" s="79"/>
      <c r="E156" s="82"/>
      <c r="F156" s="15" t="s">
        <v>294</v>
      </c>
      <c r="G156" s="15" t="s">
        <v>300</v>
      </c>
      <c r="H156" s="15" t="s">
        <v>295</v>
      </c>
      <c r="I156" s="15" t="s">
        <v>296</v>
      </c>
      <c r="J156" s="16" t="s">
        <v>573</v>
      </c>
      <c r="K156" s="15" t="s">
        <v>290</v>
      </c>
      <c r="L156" s="15" t="s">
        <v>291</v>
      </c>
      <c r="M156" s="15" t="s">
        <v>292</v>
      </c>
      <c r="N156" s="15" t="s">
        <v>293</v>
      </c>
      <c r="O156" s="16" t="s">
        <v>574</v>
      </c>
      <c r="P156" s="17" t="s">
        <v>299</v>
      </c>
      <c r="Q156" s="18" t="s">
        <v>575</v>
      </c>
      <c r="R156" s="15" t="s">
        <v>576</v>
      </c>
      <c r="S156" s="15" t="s">
        <v>577</v>
      </c>
      <c r="T156" s="15" t="s">
        <v>578</v>
      </c>
      <c r="U156" s="15" t="s">
        <v>579</v>
      </c>
      <c r="V156" s="95" t="s">
        <v>580</v>
      </c>
      <c r="W156" s="87" t="s">
        <v>583</v>
      </c>
      <c r="X156" s="20" t="s">
        <v>584</v>
      </c>
    </row>
    <row r="157" spans="1:26" x14ac:dyDescent="0.25">
      <c r="A157" s="45">
        <v>55</v>
      </c>
      <c r="B157" s="1" t="s">
        <v>425</v>
      </c>
      <c r="C157" s="1" t="s">
        <v>140</v>
      </c>
      <c r="D157" s="1" t="s">
        <v>27</v>
      </c>
      <c r="E157" s="21" t="s">
        <v>581</v>
      </c>
      <c r="F157" s="22">
        <v>8.1999999999999993</v>
      </c>
      <c r="G157" s="22">
        <v>7.6</v>
      </c>
      <c r="H157" s="22">
        <v>7.7</v>
      </c>
      <c r="I157" s="22">
        <v>7.8</v>
      </c>
      <c r="J157" s="23">
        <f>IF(COUNTIF(F157:I157,"")=0,(SUM(F157:I157)-MAX(F157:I157)-MIN(F157:I157))/2,AVERAGE(F157:I157))</f>
        <v>7.7500000000000009</v>
      </c>
      <c r="K157" s="22">
        <v>8.6</v>
      </c>
      <c r="L157" s="22">
        <v>8.6</v>
      </c>
      <c r="M157" s="22">
        <v>8.8000000000000007</v>
      </c>
      <c r="N157" s="22">
        <v>8.3000000000000007</v>
      </c>
      <c r="O157" s="23">
        <f>IF(COUNTIF(K157:N157,"")=0,(SUM(K157:N157)-MAX(K157:N157)-MIN(K157:N157))/2,AVERAGE(K157:N157))</f>
        <v>8.5999999999999979</v>
      </c>
      <c r="P157" s="24">
        <v>36</v>
      </c>
      <c r="Q157" s="25">
        <v>10</v>
      </c>
      <c r="R157" s="22">
        <v>0</v>
      </c>
      <c r="S157" s="22">
        <v>0</v>
      </c>
      <c r="T157" s="22">
        <v>0</v>
      </c>
      <c r="U157" s="22">
        <v>0</v>
      </c>
      <c r="V157" s="88">
        <f>+J157+O157+Q157-R157-S157-T157-U157</f>
        <v>26.349999999999998</v>
      </c>
      <c r="W157" s="88">
        <f>+V157+V158</f>
        <v>51.3</v>
      </c>
      <c r="X157" s="27">
        <v>1</v>
      </c>
    </row>
    <row r="158" spans="1:26" x14ac:dyDescent="0.25">
      <c r="A158" s="45"/>
      <c r="B158" s="1" t="s">
        <v>426</v>
      </c>
      <c r="C158" s="1" t="s">
        <v>141</v>
      </c>
      <c r="E158" s="21" t="s">
        <v>582</v>
      </c>
      <c r="F158" s="22">
        <v>7.5</v>
      </c>
      <c r="G158" s="22">
        <v>7.1</v>
      </c>
      <c r="H158" s="22">
        <v>7.2</v>
      </c>
      <c r="I158" s="22">
        <v>7.9</v>
      </c>
      <c r="J158" s="23">
        <f>IF(COUNTIF(F158:I158,"")=0,(SUM(F158:I158)-MAX(F158:I158)-MIN(F158:I158))/2,AVERAGE(F158:I158))</f>
        <v>7.3500000000000023</v>
      </c>
      <c r="K158" s="22">
        <v>7.2</v>
      </c>
      <c r="L158" s="22">
        <v>7.5</v>
      </c>
      <c r="M158" s="22">
        <v>7.7</v>
      </c>
      <c r="N158" s="22">
        <v>7.7</v>
      </c>
      <c r="O158" s="23">
        <f>IF(COUNTIF(K158:N158,"")=0,(SUM(K158:N158)-MAX(K158:N158)-MIN(K158:N158))/2,AVERAGE(K158:N158))</f>
        <v>7.6</v>
      </c>
      <c r="P158" s="24">
        <v>27</v>
      </c>
      <c r="Q158" s="25">
        <v>10</v>
      </c>
      <c r="R158" s="22">
        <v>0</v>
      </c>
      <c r="S158" s="22">
        <v>0</v>
      </c>
      <c r="T158" s="22">
        <v>0</v>
      </c>
      <c r="U158" s="22">
        <v>0</v>
      </c>
      <c r="V158" s="88">
        <f>+J158+O158+Q158-R158-S158-T158-U158</f>
        <v>24.950000000000003</v>
      </c>
      <c r="W158" s="91">
        <f>+W157</f>
        <v>51.3</v>
      </c>
      <c r="X158" s="27"/>
    </row>
    <row r="159" spans="1:26" x14ac:dyDescent="0.25">
      <c r="A159" s="73"/>
      <c r="B159" s="74" t="s">
        <v>427</v>
      </c>
      <c r="C159" s="74" t="s">
        <v>142</v>
      </c>
      <c r="D159" s="74"/>
      <c r="E159" s="28"/>
      <c r="F159" s="29"/>
      <c r="G159" s="29"/>
      <c r="H159" s="29"/>
      <c r="I159" s="29"/>
      <c r="J159" s="30"/>
      <c r="K159" s="29"/>
      <c r="L159" s="29"/>
      <c r="M159" s="29"/>
      <c r="N159" s="29"/>
      <c r="O159" s="30"/>
      <c r="P159" s="31"/>
      <c r="Q159" s="32"/>
      <c r="R159" s="29"/>
      <c r="S159" s="29"/>
      <c r="T159" s="29"/>
      <c r="U159" s="29"/>
      <c r="V159" s="96"/>
      <c r="W159" s="89">
        <f>+W158</f>
        <v>51.3</v>
      </c>
      <c r="X159" s="33"/>
    </row>
    <row r="160" spans="1:26" x14ac:dyDescent="0.25">
      <c r="A160" s="45">
        <v>95</v>
      </c>
      <c r="B160" s="1" t="s">
        <v>513</v>
      </c>
      <c r="C160" s="1" t="s">
        <v>249</v>
      </c>
      <c r="D160" s="1" t="s">
        <v>166</v>
      </c>
      <c r="E160" s="21" t="s">
        <v>581</v>
      </c>
      <c r="F160" s="22">
        <v>7.4</v>
      </c>
      <c r="G160" s="22">
        <v>7.9</v>
      </c>
      <c r="H160" s="22">
        <v>7.4</v>
      </c>
      <c r="I160" s="22">
        <v>7.4</v>
      </c>
      <c r="J160" s="23">
        <f>IF(COUNTIF(F160:I160,"")=0,(SUM(F160:I160)-MAX(F160:I160)-MIN(F160:I160))/2,AVERAGE(F160:I160))</f>
        <v>7.4000000000000012</v>
      </c>
      <c r="K160" s="22">
        <v>8.1</v>
      </c>
      <c r="L160" s="22">
        <v>7.7</v>
      </c>
      <c r="M160" s="22">
        <v>7.6</v>
      </c>
      <c r="N160" s="22">
        <v>7.9</v>
      </c>
      <c r="O160" s="23">
        <f>IF(COUNTIF(K160:N160,"")=0,(SUM(K160:N160)-MAX(K160:N160)-MIN(K160:N160))/2,AVERAGE(K160:N160))</f>
        <v>7.799999999999998</v>
      </c>
      <c r="P160" s="24">
        <v>30</v>
      </c>
      <c r="Q160" s="25">
        <v>10</v>
      </c>
      <c r="R160" s="22">
        <v>0</v>
      </c>
      <c r="S160" s="22">
        <v>0.9</v>
      </c>
      <c r="T160" s="22">
        <v>0</v>
      </c>
      <c r="U160" s="22">
        <v>0</v>
      </c>
      <c r="V160" s="88">
        <f>+J160+O160+Q160-R160-S160-T160-U160</f>
        <v>24.3</v>
      </c>
      <c r="W160" s="88">
        <f>+V160+V161</f>
        <v>49.849999999999994</v>
      </c>
      <c r="X160" s="27">
        <v>2</v>
      </c>
      <c r="Y160" s="1" t="s">
        <v>590</v>
      </c>
      <c r="Z160" s="106">
        <f>+J160+J161+O160+O161</f>
        <v>30.749999999999996</v>
      </c>
    </row>
    <row r="161" spans="1:26" x14ac:dyDescent="0.25">
      <c r="A161" s="45"/>
      <c r="B161" s="1" t="s">
        <v>514</v>
      </c>
      <c r="C161" s="1" t="s">
        <v>248</v>
      </c>
      <c r="E161" s="21" t="s">
        <v>582</v>
      </c>
      <c r="F161" s="22">
        <v>7.3</v>
      </c>
      <c r="G161" s="22">
        <v>7.9</v>
      </c>
      <c r="H161" s="22">
        <v>7.5</v>
      </c>
      <c r="I161" s="22">
        <v>7.6</v>
      </c>
      <c r="J161" s="23">
        <f>IF(COUNTIF(F161:I161,"")=0,(SUM(F161:I161)-MAX(F161:I161)-MIN(F161:I161))/2,AVERAGE(F161:I161))</f>
        <v>7.5499999999999989</v>
      </c>
      <c r="K161" s="22">
        <v>7.6</v>
      </c>
      <c r="L161" s="22">
        <v>8</v>
      </c>
      <c r="M161" s="22">
        <v>8.5</v>
      </c>
      <c r="N161" s="22">
        <v>8</v>
      </c>
      <c r="O161" s="23">
        <f>IF(COUNTIF(K161:N161,"")=0,(SUM(K161:N161)-MAX(K161:N161)-MIN(K161:N161))/2,AVERAGE(K161:N161))</f>
        <v>8</v>
      </c>
      <c r="P161" s="24">
        <v>28</v>
      </c>
      <c r="Q161" s="25">
        <v>10</v>
      </c>
      <c r="R161" s="22">
        <v>0</v>
      </c>
      <c r="S161" s="22">
        <v>0</v>
      </c>
      <c r="T161" s="22">
        <v>0</v>
      </c>
      <c r="U161" s="22">
        <v>0</v>
      </c>
      <c r="V161" s="88">
        <f>+J161+O161+Q161-R161-S161-T161-U161</f>
        <v>25.549999999999997</v>
      </c>
      <c r="W161" s="91">
        <f>+W160</f>
        <v>49.849999999999994</v>
      </c>
      <c r="X161" s="27"/>
    </row>
    <row r="162" spans="1:26" x14ac:dyDescent="0.25">
      <c r="A162" s="73"/>
      <c r="B162" s="74" t="s">
        <v>515</v>
      </c>
      <c r="C162" s="74" t="s">
        <v>247</v>
      </c>
      <c r="D162" s="74"/>
      <c r="E162" s="28"/>
      <c r="F162" s="29"/>
      <c r="G162" s="29"/>
      <c r="H162" s="29"/>
      <c r="I162" s="29"/>
      <c r="J162" s="30"/>
      <c r="K162" s="29"/>
      <c r="L162" s="29"/>
      <c r="M162" s="29"/>
      <c r="N162" s="29"/>
      <c r="O162" s="30"/>
      <c r="P162" s="31"/>
      <c r="Q162" s="32"/>
      <c r="R162" s="29"/>
      <c r="S162" s="29"/>
      <c r="T162" s="29"/>
      <c r="U162" s="29"/>
      <c r="V162" s="96"/>
      <c r="W162" s="89">
        <f>+W161</f>
        <v>49.849999999999994</v>
      </c>
      <c r="X162" s="33"/>
    </row>
    <row r="163" spans="1:26" x14ac:dyDescent="0.25">
      <c r="A163" s="45">
        <v>94</v>
      </c>
      <c r="B163" s="1" t="s">
        <v>298</v>
      </c>
      <c r="C163" s="1" t="s">
        <v>250</v>
      </c>
      <c r="D163" s="1" t="s">
        <v>241</v>
      </c>
      <c r="E163" s="21" t="s">
        <v>581</v>
      </c>
      <c r="F163" s="22">
        <v>7.9</v>
      </c>
      <c r="G163" s="22">
        <v>7.5</v>
      </c>
      <c r="H163" s="22">
        <v>7.4</v>
      </c>
      <c r="I163" s="22">
        <v>7.4</v>
      </c>
      <c r="J163" s="23">
        <f>IF(COUNTIF(F163:I163,"")=0,(SUM(F163:I163)-MAX(F163:I163)-MIN(F163:I163))/2,AVERAGE(F163:I163))</f>
        <v>7.450000000000002</v>
      </c>
      <c r="K163" s="22">
        <v>7.2</v>
      </c>
      <c r="L163" s="22">
        <v>8.1999999999999993</v>
      </c>
      <c r="M163" s="22">
        <v>7.4</v>
      </c>
      <c r="N163" s="22">
        <v>8</v>
      </c>
      <c r="O163" s="23">
        <f>IF(COUNTIF(K163:N163,"")=0,(SUM(K163:N163)-MAX(K163:N163)-MIN(K163:N163))/2,AVERAGE(K163:N163))</f>
        <v>7.6999999999999993</v>
      </c>
      <c r="P163" s="24">
        <v>36</v>
      </c>
      <c r="Q163" s="25">
        <v>10</v>
      </c>
      <c r="R163" s="22">
        <v>0</v>
      </c>
      <c r="S163" s="22">
        <v>0</v>
      </c>
      <c r="T163" s="22">
        <v>0</v>
      </c>
      <c r="U163" s="22">
        <v>0</v>
      </c>
      <c r="V163" s="88">
        <f>+J163+O163+Q163-R163-S163-T163-U163</f>
        <v>25.150000000000002</v>
      </c>
      <c r="W163" s="88">
        <f>+V163+V164</f>
        <v>49.850000000000009</v>
      </c>
      <c r="X163" s="27">
        <v>3</v>
      </c>
      <c r="Z163" s="106">
        <f>+J163+J164+O163+O164</f>
        <v>30.55</v>
      </c>
    </row>
    <row r="164" spans="1:26" x14ac:dyDescent="0.25">
      <c r="A164" s="45"/>
      <c r="B164" s="1" t="s">
        <v>511</v>
      </c>
      <c r="C164" s="1" t="s">
        <v>203</v>
      </c>
      <c r="E164" s="21" t="s">
        <v>582</v>
      </c>
      <c r="F164" s="22">
        <v>7.6</v>
      </c>
      <c r="G164" s="22">
        <v>7.58</v>
      </c>
      <c r="H164" s="22">
        <v>7.9</v>
      </c>
      <c r="I164" s="22">
        <v>7.6</v>
      </c>
      <c r="J164" s="23">
        <f>IF(COUNTIF(F164:I164,"")=0,(SUM(F164:I164)-MAX(F164:I164)-MIN(F164:I164))/2,AVERAGE(F164:I164))</f>
        <v>7.6000000000000005</v>
      </c>
      <c r="K164" s="22">
        <v>7.6</v>
      </c>
      <c r="L164" s="22">
        <v>7.8</v>
      </c>
      <c r="M164" s="22">
        <v>8.1</v>
      </c>
      <c r="N164" s="22">
        <v>7.8</v>
      </c>
      <c r="O164" s="23">
        <f>IF(COUNTIF(K164:N164,"")=0,(SUM(K164:N164)-MAX(K164:N164)-MIN(K164:N164))/2,AVERAGE(K164:N164))</f>
        <v>7.8000000000000016</v>
      </c>
      <c r="P164" s="24">
        <v>19</v>
      </c>
      <c r="Q164" s="25">
        <v>9.3000000000000007</v>
      </c>
      <c r="R164" s="22">
        <v>0</v>
      </c>
      <c r="S164" s="22">
        <v>0</v>
      </c>
      <c r="T164" s="22">
        <v>0</v>
      </c>
      <c r="U164" s="22">
        <v>0</v>
      </c>
      <c r="V164" s="88">
        <f>+J164+O164+Q164-R164-S164-T164-U164</f>
        <v>24.700000000000003</v>
      </c>
      <c r="W164" s="91">
        <f>+W163</f>
        <v>49.850000000000009</v>
      </c>
      <c r="X164" s="27"/>
    </row>
    <row r="165" spans="1:26" x14ac:dyDescent="0.25">
      <c r="A165" s="73"/>
      <c r="B165" s="74" t="s">
        <v>512</v>
      </c>
      <c r="C165" s="74" t="s">
        <v>240</v>
      </c>
      <c r="D165" s="74"/>
      <c r="E165" s="28"/>
      <c r="F165" s="29"/>
      <c r="G165" s="29"/>
      <c r="H165" s="29"/>
      <c r="I165" s="29"/>
      <c r="J165" s="30"/>
      <c r="K165" s="29"/>
      <c r="L165" s="29"/>
      <c r="M165" s="29"/>
      <c r="N165" s="29"/>
      <c r="O165" s="30"/>
      <c r="P165" s="31"/>
      <c r="Q165" s="32"/>
      <c r="R165" s="29"/>
      <c r="S165" s="29"/>
      <c r="T165" s="29"/>
      <c r="U165" s="29"/>
      <c r="V165" s="96"/>
      <c r="W165" s="89">
        <f>+W164</f>
        <v>49.850000000000009</v>
      </c>
      <c r="X165" s="33"/>
    </row>
    <row r="166" spans="1:26" x14ac:dyDescent="0.25">
      <c r="A166" s="45">
        <v>96</v>
      </c>
      <c r="B166" s="1" t="s">
        <v>516</v>
      </c>
      <c r="C166" s="1" t="s">
        <v>246</v>
      </c>
      <c r="D166" s="1" t="s">
        <v>166</v>
      </c>
      <c r="E166" s="21" t="s">
        <v>581</v>
      </c>
      <c r="F166" s="22">
        <v>7.4</v>
      </c>
      <c r="G166" s="22">
        <v>7.7</v>
      </c>
      <c r="H166" s="22">
        <v>7.6</v>
      </c>
      <c r="I166" s="22">
        <v>7.3</v>
      </c>
      <c r="J166" s="23">
        <f>IF(COUNTIF(F166:I166,"")=0,(SUM(F166:I166)-MAX(F166:I166)-MIN(F166:I166))/2,AVERAGE(F166:I166))</f>
        <v>7.5000000000000018</v>
      </c>
      <c r="K166" s="22">
        <v>7.6</v>
      </c>
      <c r="L166" s="22">
        <v>7.9</v>
      </c>
      <c r="M166" s="22">
        <v>7.5</v>
      </c>
      <c r="N166" s="22">
        <v>8</v>
      </c>
      <c r="O166" s="23">
        <f>IF(COUNTIF(K166:N166,"")=0,(SUM(K166:N166)-MAX(K166:N166)-MIN(K166:N166))/2,AVERAGE(K166:N166))</f>
        <v>7.75</v>
      </c>
      <c r="P166" s="24">
        <v>30</v>
      </c>
      <c r="Q166" s="25">
        <v>10</v>
      </c>
      <c r="R166" s="22">
        <v>0</v>
      </c>
      <c r="S166" s="22">
        <v>0</v>
      </c>
      <c r="T166" s="22">
        <v>0</v>
      </c>
      <c r="U166" s="22">
        <v>0</v>
      </c>
      <c r="V166" s="88">
        <f>+J166+O166+Q166-R166-S166-T166-U166</f>
        <v>25.25</v>
      </c>
      <c r="W166" s="88">
        <f>+V166+V167</f>
        <v>49.8</v>
      </c>
      <c r="X166" s="27">
        <v>4</v>
      </c>
    </row>
    <row r="167" spans="1:26" x14ac:dyDescent="0.25">
      <c r="A167" s="45"/>
      <c r="B167" s="1" t="s">
        <v>517</v>
      </c>
      <c r="C167" s="1" t="s">
        <v>245</v>
      </c>
      <c r="E167" s="21" t="s">
        <v>582</v>
      </c>
      <c r="F167" s="22">
        <v>7.6</v>
      </c>
      <c r="G167" s="22">
        <v>7.8</v>
      </c>
      <c r="H167" s="22">
        <v>7.8</v>
      </c>
      <c r="I167" s="22">
        <v>7.4</v>
      </c>
      <c r="J167" s="23">
        <f>IF(COUNTIF(F167:I167,"")=0,(SUM(F167:I167)-MAX(F167:I167)-MIN(F167:I167))/2,AVERAGE(F167:I167))</f>
        <v>7.7</v>
      </c>
      <c r="K167" s="22">
        <v>6.5</v>
      </c>
      <c r="L167" s="22">
        <v>7</v>
      </c>
      <c r="M167" s="22">
        <v>6.7</v>
      </c>
      <c r="N167" s="22">
        <v>7.3</v>
      </c>
      <c r="O167" s="23">
        <f>IF(COUNTIF(K167:N167,"")=0,(SUM(K167:N167)-MAX(K167:N167)-MIN(K167:N167))/2,AVERAGE(K167:N167))</f>
        <v>6.85</v>
      </c>
      <c r="P167" s="24">
        <v>25</v>
      </c>
      <c r="Q167" s="25">
        <v>10</v>
      </c>
      <c r="R167" s="22">
        <v>0</v>
      </c>
      <c r="S167" s="22">
        <v>0</v>
      </c>
      <c r="T167" s="22">
        <v>0</v>
      </c>
      <c r="U167" s="22">
        <v>0</v>
      </c>
      <c r="V167" s="88">
        <f>+J167+O167+Q167-R167-S167-T167-U167</f>
        <v>24.55</v>
      </c>
      <c r="W167" s="91">
        <f>+W166</f>
        <v>49.8</v>
      </c>
      <c r="X167" s="27"/>
    </row>
    <row r="168" spans="1:26" x14ac:dyDescent="0.25">
      <c r="A168" s="73"/>
      <c r="B168" s="74" t="s">
        <v>302</v>
      </c>
      <c r="C168" s="74" t="s">
        <v>244</v>
      </c>
      <c r="D168" s="74"/>
      <c r="E168" s="28"/>
      <c r="F168" s="29"/>
      <c r="G168" s="29"/>
      <c r="H168" s="29"/>
      <c r="I168" s="29"/>
      <c r="J168" s="30"/>
      <c r="K168" s="29"/>
      <c r="L168" s="29"/>
      <c r="M168" s="29"/>
      <c r="N168" s="29"/>
      <c r="O168" s="30"/>
      <c r="P168" s="31"/>
      <c r="Q168" s="32"/>
      <c r="R168" s="29"/>
      <c r="S168" s="29"/>
      <c r="T168" s="29"/>
      <c r="U168" s="29"/>
      <c r="V168" s="96"/>
      <c r="W168" s="89">
        <f>+W167</f>
        <v>49.8</v>
      </c>
      <c r="X168" s="33"/>
    </row>
    <row r="169" spans="1:26" x14ac:dyDescent="0.25">
      <c r="A169" s="45">
        <v>60</v>
      </c>
      <c r="B169" s="1" t="s">
        <v>437</v>
      </c>
      <c r="C169" s="1" t="s">
        <v>152</v>
      </c>
      <c r="D169" s="1" t="s">
        <v>26</v>
      </c>
      <c r="E169" s="21" t="s">
        <v>581</v>
      </c>
      <c r="F169" s="22">
        <v>8.4</v>
      </c>
      <c r="G169" s="22">
        <v>7.5</v>
      </c>
      <c r="H169" s="22">
        <v>7.4</v>
      </c>
      <c r="I169" s="22">
        <v>7.8</v>
      </c>
      <c r="J169" s="23">
        <f>IF(COUNTIF(F169:I169,"")=0,(SUM(F169:I169)-MAX(F169:I169)-MIN(F169:I169))/2,AVERAGE(F169:I169))</f>
        <v>7.6500000000000012</v>
      </c>
      <c r="K169" s="22">
        <v>7.6</v>
      </c>
      <c r="L169" s="22">
        <v>7.7</v>
      </c>
      <c r="M169" s="22">
        <v>7.6</v>
      </c>
      <c r="N169" s="22">
        <v>7.7</v>
      </c>
      <c r="O169" s="23">
        <f>IF(COUNTIF(K169:N169,"")=0,(SUM(K169:N169)-MAX(K169:N169)-MIN(K169:N169))/2,AVERAGE(K169:N169))</f>
        <v>7.6499999999999995</v>
      </c>
      <c r="P169" s="24">
        <v>31</v>
      </c>
      <c r="Q169" s="25">
        <v>10</v>
      </c>
      <c r="R169" s="22">
        <v>0</v>
      </c>
      <c r="S169" s="22">
        <v>0</v>
      </c>
      <c r="T169" s="22">
        <v>0</v>
      </c>
      <c r="U169" s="22">
        <v>0</v>
      </c>
      <c r="V169" s="88">
        <f>+J169+O169+Q169-R169-S169-T169-U169</f>
        <v>25.3</v>
      </c>
      <c r="W169" s="88">
        <f>+V169+V170</f>
        <v>49.3</v>
      </c>
      <c r="X169" s="27">
        <v>5</v>
      </c>
    </row>
    <row r="170" spans="1:26" x14ac:dyDescent="0.25">
      <c r="A170" s="45"/>
      <c r="B170" s="1" t="s">
        <v>438</v>
      </c>
      <c r="C170" s="1" t="s">
        <v>153</v>
      </c>
      <c r="E170" s="21" t="s">
        <v>582</v>
      </c>
      <c r="F170" s="22">
        <v>6.8</v>
      </c>
      <c r="G170" s="22">
        <v>7.3</v>
      </c>
      <c r="H170" s="22">
        <v>7.1</v>
      </c>
      <c r="I170" s="22">
        <v>7.4</v>
      </c>
      <c r="J170" s="23">
        <f>IF(COUNTIF(F170:I170,"")=0,(SUM(F170:I170)-MAX(F170:I170)-MIN(F170:I170))/2,AVERAGE(F170:I170))</f>
        <v>7.2000000000000011</v>
      </c>
      <c r="K170" s="22">
        <v>7</v>
      </c>
      <c r="L170" s="22">
        <v>7.2</v>
      </c>
      <c r="M170" s="22">
        <v>6.8</v>
      </c>
      <c r="N170" s="22">
        <v>7.8</v>
      </c>
      <c r="O170" s="23">
        <f>IF(COUNTIF(K170:N170,"")=0,(SUM(K170:N170)-MAX(K170:N170)-MIN(K170:N170))/2,AVERAGE(K170:N170))</f>
        <v>7.1</v>
      </c>
      <c r="P170" s="24">
        <v>28</v>
      </c>
      <c r="Q170" s="25">
        <v>10</v>
      </c>
      <c r="R170" s="22">
        <v>0</v>
      </c>
      <c r="S170" s="22">
        <v>0</v>
      </c>
      <c r="T170" s="22">
        <v>0</v>
      </c>
      <c r="U170" s="22">
        <v>0.3</v>
      </c>
      <c r="V170" s="88">
        <f>+J170+O170+Q170-R170-S170-T170-U170</f>
        <v>24</v>
      </c>
      <c r="W170" s="91">
        <f>+W169</f>
        <v>49.3</v>
      </c>
      <c r="X170" s="27"/>
    </row>
    <row r="171" spans="1:26" x14ac:dyDescent="0.25">
      <c r="A171" s="73"/>
      <c r="B171" s="74" t="s">
        <v>439</v>
      </c>
      <c r="C171" s="74" t="s">
        <v>154</v>
      </c>
      <c r="D171" s="74"/>
      <c r="E171" s="28"/>
      <c r="F171" s="29"/>
      <c r="G171" s="29"/>
      <c r="H171" s="29"/>
      <c r="I171" s="29"/>
      <c r="J171" s="30"/>
      <c r="K171" s="29"/>
      <c r="L171" s="29"/>
      <c r="M171" s="29"/>
      <c r="N171" s="29"/>
      <c r="O171" s="30"/>
      <c r="P171" s="31"/>
      <c r="Q171" s="32"/>
      <c r="R171" s="29"/>
      <c r="S171" s="29"/>
      <c r="T171" s="29"/>
      <c r="U171" s="29"/>
      <c r="V171" s="96"/>
      <c r="W171" s="89">
        <f>+W170</f>
        <v>49.3</v>
      </c>
      <c r="X171" s="33"/>
    </row>
    <row r="172" spans="1:26" x14ac:dyDescent="0.25">
      <c r="A172" s="45">
        <v>56</v>
      </c>
      <c r="B172" s="1" t="s">
        <v>428</v>
      </c>
      <c r="C172" s="1" t="s">
        <v>143</v>
      </c>
      <c r="D172" s="1" t="s">
        <v>40</v>
      </c>
      <c r="E172" s="21" t="s">
        <v>581</v>
      </c>
      <c r="F172" s="22">
        <v>7</v>
      </c>
      <c r="G172" s="22">
        <v>7.3</v>
      </c>
      <c r="H172" s="22">
        <v>7.6</v>
      </c>
      <c r="I172" s="22">
        <v>6.6</v>
      </c>
      <c r="J172" s="23">
        <f>IF(COUNTIF(F172:I172,"")=0,(SUM(F172:I172)-MAX(F172:I172)-MIN(F172:I172))/2,AVERAGE(F172:I172))</f>
        <v>7.1499999999999995</v>
      </c>
      <c r="K172" s="22">
        <v>8</v>
      </c>
      <c r="L172" s="22">
        <v>7.3</v>
      </c>
      <c r="M172" s="22">
        <v>7</v>
      </c>
      <c r="N172" s="22">
        <v>7.6</v>
      </c>
      <c r="O172" s="23">
        <f>IF(COUNTIF(K172:N172,"")=0,(SUM(K172:N172)-MAX(K172:N172)-MIN(K172:N172))/2,AVERAGE(K172:N172))</f>
        <v>7.4499999999999993</v>
      </c>
      <c r="P172" s="24">
        <v>33</v>
      </c>
      <c r="Q172" s="25">
        <v>10</v>
      </c>
      <c r="R172" s="22">
        <v>0</v>
      </c>
      <c r="S172" s="22">
        <v>0.6</v>
      </c>
      <c r="T172" s="22">
        <v>0</v>
      </c>
      <c r="U172" s="22">
        <v>0</v>
      </c>
      <c r="V172" s="88">
        <f>+J172+O172+Q172-R172-S172-T172-U172</f>
        <v>23.999999999999996</v>
      </c>
      <c r="W172" s="88">
        <f>+V172+V173</f>
        <v>48.999999999999993</v>
      </c>
      <c r="X172" s="27">
        <v>6</v>
      </c>
    </row>
    <row r="173" spans="1:26" x14ac:dyDescent="0.25">
      <c r="A173" s="45"/>
      <c r="B173" s="1" t="s">
        <v>429</v>
      </c>
      <c r="C173" s="1" t="s">
        <v>144</v>
      </c>
      <c r="E173" s="21" t="s">
        <v>582</v>
      </c>
      <c r="F173" s="22">
        <v>7.4</v>
      </c>
      <c r="G173" s="22">
        <v>7.4</v>
      </c>
      <c r="H173" s="22">
        <v>8</v>
      </c>
      <c r="I173" s="22">
        <v>7.6</v>
      </c>
      <c r="J173" s="23">
        <f>IF(COUNTIF(F173:I173,"")=0,(SUM(F173:I173)-MAX(F173:I173)-MIN(F173:I173))/2,AVERAGE(F173:I173))</f>
        <v>7.4999999999999991</v>
      </c>
      <c r="K173" s="22">
        <v>6.8</v>
      </c>
      <c r="L173" s="22">
        <v>7.4</v>
      </c>
      <c r="M173" s="22">
        <v>7.6</v>
      </c>
      <c r="N173" s="22">
        <v>7.9</v>
      </c>
      <c r="O173" s="23">
        <f>IF(COUNTIF(K173:N173,"")=0,(SUM(K173:N173)-MAX(K173:N173)-MIN(K173:N173))/2,AVERAGE(K173:N173))</f>
        <v>7.4999999999999982</v>
      </c>
      <c r="P173" s="24">
        <v>25</v>
      </c>
      <c r="Q173" s="25">
        <v>10</v>
      </c>
      <c r="R173" s="22">
        <v>0</v>
      </c>
      <c r="S173" s="22">
        <v>0</v>
      </c>
      <c r="T173" s="22">
        <v>0</v>
      </c>
      <c r="U173" s="22">
        <v>0</v>
      </c>
      <c r="V173" s="88">
        <f>+J173+O173+Q173-R173-S173-T173-U173</f>
        <v>24.999999999999996</v>
      </c>
      <c r="W173" s="91">
        <f>+W172</f>
        <v>48.999999999999993</v>
      </c>
      <c r="X173" s="27"/>
    </row>
    <row r="174" spans="1:26" x14ac:dyDescent="0.25">
      <c r="A174" s="73"/>
      <c r="B174" s="74" t="s">
        <v>430</v>
      </c>
      <c r="C174" s="74" t="s">
        <v>145</v>
      </c>
      <c r="D174" s="74"/>
      <c r="E174" s="28"/>
      <c r="F174" s="29"/>
      <c r="G174" s="29"/>
      <c r="H174" s="29"/>
      <c r="I174" s="29"/>
      <c r="J174" s="30"/>
      <c r="K174" s="29"/>
      <c r="L174" s="29"/>
      <c r="M174" s="29"/>
      <c r="N174" s="29"/>
      <c r="O174" s="30"/>
      <c r="P174" s="31"/>
      <c r="Q174" s="32"/>
      <c r="R174" s="29"/>
      <c r="S174" s="29"/>
      <c r="T174" s="29"/>
      <c r="U174" s="29"/>
      <c r="V174" s="96"/>
      <c r="W174" s="89">
        <f>+W173</f>
        <v>48.999999999999993</v>
      </c>
      <c r="X174" s="33"/>
    </row>
    <row r="175" spans="1:26" x14ac:dyDescent="0.25">
      <c r="A175" s="45">
        <v>53</v>
      </c>
      <c r="B175" s="1" t="s">
        <v>419</v>
      </c>
      <c r="C175" s="1" t="s">
        <v>134</v>
      </c>
      <c r="D175" s="1" t="s">
        <v>24</v>
      </c>
      <c r="E175" s="21" t="s">
        <v>581</v>
      </c>
      <c r="F175" s="22">
        <v>8</v>
      </c>
      <c r="G175" s="22">
        <v>7.2</v>
      </c>
      <c r="H175" s="22">
        <v>7.6</v>
      </c>
      <c r="I175" s="22">
        <v>7.8</v>
      </c>
      <c r="J175" s="23">
        <f>IF(COUNTIF(F175:I175,"")=0,(SUM(F175:I175)-MAX(F175:I175)-MIN(F175:I175))/2,AVERAGE(F175:I175))</f>
        <v>7.6999999999999993</v>
      </c>
      <c r="K175" s="22">
        <v>7.5</v>
      </c>
      <c r="L175" s="22">
        <v>7.5</v>
      </c>
      <c r="M175" s="22">
        <v>6.5</v>
      </c>
      <c r="N175" s="22">
        <v>7.3</v>
      </c>
      <c r="O175" s="23">
        <f>IF(COUNTIF(K175:N175,"")=0,(SUM(K175:N175)-MAX(K175:N175)-MIN(K175:N175))/2,AVERAGE(K175:N175))</f>
        <v>7.4</v>
      </c>
      <c r="P175" s="24">
        <v>29</v>
      </c>
      <c r="Q175" s="25">
        <v>9.9</v>
      </c>
      <c r="R175" s="22">
        <v>0</v>
      </c>
      <c r="S175" s="22">
        <v>0</v>
      </c>
      <c r="T175" s="22">
        <v>0</v>
      </c>
      <c r="U175" s="22">
        <v>0</v>
      </c>
      <c r="V175" s="88">
        <f>+J175+O175+Q175-R175-S175-T175-U175</f>
        <v>25</v>
      </c>
      <c r="W175" s="88">
        <f>+V175+V176</f>
        <v>48.8</v>
      </c>
      <c r="X175" s="27">
        <v>7</v>
      </c>
    </row>
    <row r="176" spans="1:26" x14ac:dyDescent="0.25">
      <c r="A176" s="45"/>
      <c r="B176" s="1" t="s">
        <v>420</v>
      </c>
      <c r="C176" s="1" t="s">
        <v>135</v>
      </c>
      <c r="E176" s="21" t="s">
        <v>582</v>
      </c>
      <c r="F176" s="22">
        <v>7.1</v>
      </c>
      <c r="G176" s="22">
        <v>7.5</v>
      </c>
      <c r="H176" s="22">
        <v>7.4</v>
      </c>
      <c r="I176" s="22">
        <v>7.4</v>
      </c>
      <c r="J176" s="23">
        <f>IF(COUNTIF(F176:I176,"")=0,(SUM(F176:I176)-MAX(F176:I176)-MIN(F176:I176))/2,AVERAGE(F176:I176))</f>
        <v>7.3999999999999995</v>
      </c>
      <c r="K176" s="22">
        <v>7.1</v>
      </c>
      <c r="L176" s="22">
        <v>7.7</v>
      </c>
      <c r="M176" s="22">
        <v>8</v>
      </c>
      <c r="N176" s="22">
        <v>7.7</v>
      </c>
      <c r="O176" s="23">
        <f>IF(COUNTIF(K176:N176,"")=0,(SUM(K176:N176)-MAX(K176:N176)-MIN(K176:N176))/2,AVERAGE(K176:N176))</f>
        <v>7.7</v>
      </c>
      <c r="P176" s="24">
        <v>22</v>
      </c>
      <c r="Q176" s="25">
        <v>9.6999999999999993</v>
      </c>
      <c r="R176" s="22">
        <v>1</v>
      </c>
      <c r="S176" s="22">
        <v>0</v>
      </c>
      <c r="T176" s="22">
        <v>0</v>
      </c>
      <c r="U176" s="22">
        <v>0</v>
      </c>
      <c r="V176" s="88">
        <f>+J176+O176+Q176-R176-S176-T176-U176</f>
        <v>23.799999999999997</v>
      </c>
      <c r="W176" s="91">
        <f>+W175</f>
        <v>48.8</v>
      </c>
      <c r="X176" s="27"/>
    </row>
    <row r="177" spans="1:24" x14ac:dyDescent="0.25">
      <c r="A177" s="73"/>
      <c r="B177" s="74" t="s">
        <v>421</v>
      </c>
      <c r="C177" s="74" t="s">
        <v>136</v>
      </c>
      <c r="D177" s="74"/>
      <c r="E177" s="28"/>
      <c r="F177" s="29"/>
      <c r="G177" s="29"/>
      <c r="H177" s="29"/>
      <c r="I177" s="29"/>
      <c r="J177" s="30"/>
      <c r="K177" s="29"/>
      <c r="L177" s="29"/>
      <c r="M177" s="29"/>
      <c r="N177" s="29"/>
      <c r="O177" s="30"/>
      <c r="P177" s="31"/>
      <c r="Q177" s="32"/>
      <c r="R177" s="29"/>
      <c r="S177" s="29"/>
      <c r="T177" s="29"/>
      <c r="U177" s="29"/>
      <c r="V177" s="96"/>
      <c r="W177" s="89">
        <f>+W176</f>
        <v>48.8</v>
      </c>
      <c r="X177" s="33"/>
    </row>
    <row r="178" spans="1:24" x14ac:dyDescent="0.25">
      <c r="A178" s="45">
        <v>98</v>
      </c>
      <c r="B178" s="1" t="s">
        <v>521</v>
      </c>
      <c r="C178" s="1" t="s">
        <v>239</v>
      </c>
      <c r="D178" s="1" t="s">
        <v>159</v>
      </c>
      <c r="E178" s="21" t="s">
        <v>581</v>
      </c>
      <c r="F178" s="22">
        <v>7.1</v>
      </c>
      <c r="G178" s="22">
        <v>7.1</v>
      </c>
      <c r="H178" s="22">
        <v>6.8</v>
      </c>
      <c r="I178" s="22">
        <v>7</v>
      </c>
      <c r="J178" s="23">
        <f>IF(COUNTIF(F178:I178,"")=0,(SUM(F178:I178)-MAX(F178:I178)-MIN(F178:I178))/2,AVERAGE(F178:I178))</f>
        <v>7.0499999999999989</v>
      </c>
      <c r="K178" s="22">
        <v>6.9</v>
      </c>
      <c r="L178" s="22">
        <v>6.4</v>
      </c>
      <c r="M178" s="22">
        <v>6.6</v>
      </c>
      <c r="N178" s="22">
        <v>6.9</v>
      </c>
      <c r="O178" s="23">
        <f>IF(COUNTIF(K178:N178,"")=0,(SUM(K178:N178)-MAX(K178:N178)-MIN(K178:N178))/2,AVERAGE(K178:N178))</f>
        <v>6.7499999999999991</v>
      </c>
      <c r="P178" s="24">
        <v>30</v>
      </c>
      <c r="Q178" s="25">
        <v>10</v>
      </c>
      <c r="R178" s="22">
        <v>0</v>
      </c>
      <c r="S178" s="22">
        <v>0.3</v>
      </c>
      <c r="T178" s="22">
        <v>0</v>
      </c>
      <c r="U178" s="22">
        <v>0</v>
      </c>
      <c r="V178" s="88">
        <f>+J178+O178+Q178-R178-S178-T178-U178</f>
        <v>23.499999999999996</v>
      </c>
      <c r="W178" s="88">
        <f>+V178+V179</f>
        <v>47.2</v>
      </c>
      <c r="X178" s="27">
        <v>8</v>
      </c>
    </row>
    <row r="179" spans="1:24" x14ac:dyDescent="0.25">
      <c r="A179" s="45"/>
      <c r="B179" s="1" t="s">
        <v>522</v>
      </c>
      <c r="C179" s="1" t="s">
        <v>149</v>
      </c>
      <c r="E179" s="21" t="s">
        <v>582</v>
      </c>
      <c r="F179" s="22">
        <v>7.1</v>
      </c>
      <c r="G179" s="22">
        <v>6.9</v>
      </c>
      <c r="H179" s="22">
        <v>7</v>
      </c>
      <c r="I179" s="22">
        <v>7.2</v>
      </c>
      <c r="J179" s="23">
        <f>IF(COUNTIF(F179:I179,"")=0,(SUM(F179:I179)-MAX(F179:I179)-MIN(F179:I179))/2,AVERAGE(F179:I179))</f>
        <v>7.05</v>
      </c>
      <c r="K179" s="22">
        <v>6.6</v>
      </c>
      <c r="L179" s="22">
        <v>7.1</v>
      </c>
      <c r="M179" s="22">
        <v>6.9</v>
      </c>
      <c r="N179" s="22">
        <v>6.3</v>
      </c>
      <c r="O179" s="23">
        <f>IF(COUNTIF(K179:N179,"")=0,(SUM(K179:N179)-MAX(K179:N179)-MIN(K179:N179))/2,AVERAGE(K179:N179))</f>
        <v>6.7500000000000018</v>
      </c>
      <c r="P179" s="24">
        <v>24</v>
      </c>
      <c r="Q179" s="25">
        <v>9.9</v>
      </c>
      <c r="R179" s="22">
        <v>0</v>
      </c>
      <c r="S179" s="22">
        <v>0</v>
      </c>
      <c r="T179" s="22">
        <v>0</v>
      </c>
      <c r="U179" s="22">
        <v>0</v>
      </c>
      <c r="V179" s="88">
        <f>+J179+O179+Q179-R179-S179-T179-U179</f>
        <v>23.700000000000003</v>
      </c>
      <c r="W179" s="91">
        <f>+W178</f>
        <v>47.2</v>
      </c>
      <c r="X179" s="27"/>
    </row>
    <row r="180" spans="1:24" x14ac:dyDescent="0.25">
      <c r="A180" s="73"/>
      <c r="B180" s="74" t="s">
        <v>523</v>
      </c>
      <c r="C180" s="74" t="s">
        <v>238</v>
      </c>
      <c r="D180" s="74"/>
      <c r="E180" s="28"/>
      <c r="F180" s="29"/>
      <c r="G180" s="29"/>
      <c r="H180" s="29"/>
      <c r="I180" s="29"/>
      <c r="J180" s="30"/>
      <c r="K180" s="29"/>
      <c r="L180" s="29"/>
      <c r="M180" s="29"/>
      <c r="N180" s="29"/>
      <c r="O180" s="30"/>
      <c r="P180" s="31"/>
      <c r="Q180" s="32"/>
      <c r="R180" s="29"/>
      <c r="S180" s="29"/>
      <c r="T180" s="29"/>
      <c r="U180" s="29"/>
      <c r="V180" s="96"/>
      <c r="W180" s="89">
        <f>+W179</f>
        <v>47.2</v>
      </c>
      <c r="X180" s="33"/>
    </row>
    <row r="181" spans="1:24" x14ac:dyDescent="0.25">
      <c r="A181" s="45">
        <v>57</v>
      </c>
      <c r="B181" s="1" t="s">
        <v>431</v>
      </c>
      <c r="C181" s="1" t="s">
        <v>146</v>
      </c>
      <c r="D181" s="1" t="s">
        <v>26</v>
      </c>
      <c r="E181" s="21" t="s">
        <v>581</v>
      </c>
      <c r="F181" s="22">
        <v>7.5</v>
      </c>
      <c r="G181" s="22">
        <v>7.1</v>
      </c>
      <c r="H181" s="22">
        <v>7.1</v>
      </c>
      <c r="I181" s="22">
        <v>7.1</v>
      </c>
      <c r="J181" s="23">
        <f>IF(COUNTIF(F181:I181,"")=0,(SUM(F181:I181)-MAX(F181:I181)-MIN(F181:I181))/2,AVERAGE(F181:I181))</f>
        <v>7.0999999999999988</v>
      </c>
      <c r="K181" s="22">
        <v>7.5</v>
      </c>
      <c r="L181" s="22">
        <v>7.6</v>
      </c>
      <c r="M181" s="22">
        <v>6.8</v>
      </c>
      <c r="N181" s="22">
        <v>7.6</v>
      </c>
      <c r="O181" s="23">
        <f>IF(COUNTIF(K181:N181,"")=0,(SUM(K181:N181)-MAX(K181:N181)-MIN(K181:N181))/2,AVERAGE(K181:N181))</f>
        <v>7.5499999999999989</v>
      </c>
      <c r="P181" s="24">
        <v>39</v>
      </c>
      <c r="Q181" s="25">
        <v>10</v>
      </c>
      <c r="R181" s="22">
        <v>0</v>
      </c>
      <c r="S181" s="22">
        <v>0</v>
      </c>
      <c r="T181" s="22">
        <v>0</v>
      </c>
      <c r="U181" s="22">
        <v>0</v>
      </c>
      <c r="V181" s="88">
        <f>+J181+O181+Q181-R181-S181-T181-U181</f>
        <v>24.65</v>
      </c>
      <c r="W181" s="88">
        <f>+V181+V182</f>
        <v>46.949999999999996</v>
      </c>
      <c r="X181" s="27">
        <v>9</v>
      </c>
    </row>
    <row r="182" spans="1:24" x14ac:dyDescent="0.25">
      <c r="A182" s="45"/>
      <c r="B182" s="1" t="s">
        <v>432</v>
      </c>
      <c r="C182" s="1" t="s">
        <v>147</v>
      </c>
      <c r="E182" s="21" t="s">
        <v>582</v>
      </c>
      <c r="F182" s="22">
        <v>5.9</v>
      </c>
      <c r="G182" s="22">
        <v>5.5</v>
      </c>
      <c r="H182" s="22">
        <v>5.5</v>
      </c>
      <c r="I182" s="22">
        <v>5.7</v>
      </c>
      <c r="J182" s="23">
        <f>IF(COUNTIF(F182:I182,"")=0,(SUM(F182:I182)-MAX(F182:I182)-MIN(F182:I182))/2,AVERAGE(F182:I182))</f>
        <v>5.5999999999999979</v>
      </c>
      <c r="K182" s="22">
        <v>6.6</v>
      </c>
      <c r="L182" s="22">
        <v>6.8</v>
      </c>
      <c r="M182" s="22">
        <v>6.3</v>
      </c>
      <c r="N182" s="22">
        <v>7.1</v>
      </c>
      <c r="O182" s="23">
        <f>IF(COUNTIF(K182:N182,"")=0,(SUM(K182:N182)-MAX(K182:N182)-MIN(K182:N182))/2,AVERAGE(K182:N182))</f>
        <v>6.6999999999999975</v>
      </c>
      <c r="P182" s="24">
        <v>26</v>
      </c>
      <c r="Q182" s="25">
        <v>10</v>
      </c>
      <c r="R182" s="22">
        <v>0</v>
      </c>
      <c r="S182" s="22">
        <v>0</v>
      </c>
      <c r="T182" s="22">
        <v>0</v>
      </c>
      <c r="U182" s="22">
        <v>0</v>
      </c>
      <c r="V182" s="88">
        <f>+J182+O182+Q182-R182-S182-T182-U182</f>
        <v>22.299999999999997</v>
      </c>
      <c r="W182" s="91">
        <f>+W181</f>
        <v>46.949999999999996</v>
      </c>
      <c r="X182" s="27"/>
    </row>
    <row r="183" spans="1:24" x14ac:dyDescent="0.25">
      <c r="A183" s="73"/>
      <c r="B183" s="74" t="s">
        <v>433</v>
      </c>
      <c r="C183" s="74" t="s">
        <v>148</v>
      </c>
      <c r="D183" s="74"/>
      <c r="E183" s="28"/>
      <c r="F183" s="29"/>
      <c r="G183" s="29"/>
      <c r="H183" s="29"/>
      <c r="I183" s="29"/>
      <c r="J183" s="30"/>
      <c r="K183" s="29"/>
      <c r="L183" s="29"/>
      <c r="M183" s="29"/>
      <c r="N183" s="29"/>
      <c r="O183" s="30"/>
      <c r="P183" s="31"/>
      <c r="Q183" s="32"/>
      <c r="R183" s="29"/>
      <c r="S183" s="29"/>
      <c r="T183" s="29"/>
      <c r="U183" s="29"/>
      <c r="V183" s="96"/>
      <c r="W183" s="89">
        <f>+W182</f>
        <v>46.949999999999996</v>
      </c>
      <c r="X183" s="33"/>
    </row>
    <row r="184" spans="1:24" x14ac:dyDescent="0.25">
      <c r="A184" s="45">
        <v>97</v>
      </c>
      <c r="B184" s="1" t="s">
        <v>518</v>
      </c>
      <c r="C184" s="1" t="s">
        <v>51</v>
      </c>
      <c r="D184" s="1" t="s">
        <v>166</v>
      </c>
      <c r="E184" s="21" t="s">
        <v>581</v>
      </c>
      <c r="F184" s="22">
        <v>7.6</v>
      </c>
      <c r="G184" s="22">
        <v>6.7</v>
      </c>
      <c r="H184" s="22">
        <v>7.3</v>
      </c>
      <c r="I184" s="22">
        <v>7.6</v>
      </c>
      <c r="J184" s="23">
        <f>IF(COUNTIF(F184:I184,"")=0,(SUM(F184:I184)-MAX(F184:I184)-MIN(F184:I184))/2,AVERAGE(F184:I184))</f>
        <v>7.4500000000000011</v>
      </c>
      <c r="K184" s="22">
        <v>7.3</v>
      </c>
      <c r="L184" s="22">
        <v>7.5</v>
      </c>
      <c r="M184" s="22">
        <v>7.4</v>
      </c>
      <c r="N184" s="22">
        <v>7</v>
      </c>
      <c r="O184" s="23">
        <f>IF(COUNTIF(K184:N184,"")=0,(SUM(K184:N184)-MAX(K184:N184)-MIN(K184:N184))/2,AVERAGE(K184:N184))</f>
        <v>7.3500000000000014</v>
      </c>
      <c r="P184" s="24">
        <v>27</v>
      </c>
      <c r="Q184" s="25">
        <v>9.6999999999999993</v>
      </c>
      <c r="R184" s="22">
        <v>0</v>
      </c>
      <c r="S184" s="22">
        <v>0</v>
      </c>
      <c r="T184" s="22">
        <v>0</v>
      </c>
      <c r="U184" s="22">
        <v>0</v>
      </c>
      <c r="V184" s="88">
        <f>+J184+O184+Q184-R184-S184-T184-U184</f>
        <v>24.5</v>
      </c>
      <c r="W184" s="88">
        <f>+V184+V185</f>
        <v>46.7</v>
      </c>
      <c r="X184" s="27">
        <v>10</v>
      </c>
    </row>
    <row r="185" spans="1:24" x14ac:dyDescent="0.25">
      <c r="A185" s="45"/>
      <c r="B185" s="1" t="s">
        <v>519</v>
      </c>
      <c r="C185" s="1" t="s">
        <v>243</v>
      </c>
      <c r="E185" s="21" t="s">
        <v>582</v>
      </c>
      <c r="F185" s="22">
        <v>6.1</v>
      </c>
      <c r="G185" s="22">
        <v>6.1</v>
      </c>
      <c r="H185" s="22">
        <v>6.3</v>
      </c>
      <c r="I185" s="22">
        <v>6.3</v>
      </c>
      <c r="J185" s="23">
        <f>IF(COUNTIF(F185:I185,"")=0,(SUM(F185:I185)-MAX(F185:I185)-MIN(F185:I185))/2,AVERAGE(F185:I185))</f>
        <v>6.2</v>
      </c>
      <c r="K185" s="22">
        <v>6.5</v>
      </c>
      <c r="L185" s="22">
        <v>6.5</v>
      </c>
      <c r="M185" s="22">
        <v>6.6</v>
      </c>
      <c r="N185" s="22">
        <v>6.5</v>
      </c>
      <c r="O185" s="23">
        <f>IF(COUNTIF(K185:N185,"")=0,(SUM(K185:N185)-MAX(K185:N185)-MIN(K185:N185))/2,AVERAGE(K185:N185))</f>
        <v>6.5</v>
      </c>
      <c r="P185" s="24">
        <v>20</v>
      </c>
      <c r="Q185" s="25">
        <v>9.5</v>
      </c>
      <c r="R185" s="22">
        <v>0</v>
      </c>
      <c r="S185" s="22">
        <v>0</v>
      </c>
      <c r="T185" s="22">
        <v>0</v>
      </c>
      <c r="U185" s="22">
        <v>0</v>
      </c>
      <c r="V185" s="88">
        <f>+J185+O185+Q185-R185-S185-T185-U185</f>
        <v>22.2</v>
      </c>
      <c r="W185" s="91">
        <f>+W184</f>
        <v>46.7</v>
      </c>
      <c r="X185" s="27"/>
    </row>
    <row r="186" spans="1:24" x14ac:dyDescent="0.25">
      <c r="A186" s="73"/>
      <c r="B186" s="74" t="s">
        <v>520</v>
      </c>
      <c r="C186" s="74" t="s">
        <v>242</v>
      </c>
      <c r="D186" s="74"/>
      <c r="E186" s="28"/>
      <c r="F186" s="29"/>
      <c r="G186" s="29"/>
      <c r="H186" s="29"/>
      <c r="I186" s="29"/>
      <c r="J186" s="30"/>
      <c r="K186" s="29"/>
      <c r="L186" s="29"/>
      <c r="M186" s="29"/>
      <c r="N186" s="29"/>
      <c r="O186" s="30"/>
      <c r="P186" s="31"/>
      <c r="Q186" s="32"/>
      <c r="R186" s="29"/>
      <c r="S186" s="29"/>
      <c r="T186" s="29"/>
      <c r="U186" s="29"/>
      <c r="V186" s="96"/>
      <c r="W186" s="89">
        <f>+W185</f>
        <v>46.7</v>
      </c>
      <c r="X186" s="33"/>
    </row>
    <row r="187" spans="1:24" x14ac:dyDescent="0.25">
      <c r="A187" s="45">
        <v>59</v>
      </c>
      <c r="B187" s="1" t="s">
        <v>434</v>
      </c>
      <c r="C187" s="1" t="s">
        <v>149</v>
      </c>
      <c r="D187" s="1" t="s">
        <v>26</v>
      </c>
      <c r="E187" s="21" t="s">
        <v>581</v>
      </c>
      <c r="F187" s="22">
        <v>6.4</v>
      </c>
      <c r="G187" s="22">
        <v>6.1</v>
      </c>
      <c r="H187" s="22">
        <v>6</v>
      </c>
      <c r="I187" s="22">
        <v>6.6</v>
      </c>
      <c r="J187" s="23">
        <f>IF(COUNTIF(F187:I187,"")=0,(SUM(F187:I187)-MAX(F187:I187)-MIN(F187:I187))/2,AVERAGE(F187:I187))</f>
        <v>6.25</v>
      </c>
      <c r="K187" s="22">
        <v>7</v>
      </c>
      <c r="L187" s="22">
        <v>7.2</v>
      </c>
      <c r="M187" s="22">
        <v>7.2</v>
      </c>
      <c r="N187" s="22">
        <v>7.4</v>
      </c>
      <c r="O187" s="23">
        <f>IF(COUNTIF(K187:N187,"")=0,(SUM(K187:N187)-MAX(K187:N187)-MIN(K187:N187))/2,AVERAGE(K187:N187))</f>
        <v>7.1999999999999993</v>
      </c>
      <c r="P187" s="24">
        <v>31</v>
      </c>
      <c r="Q187" s="25">
        <v>10</v>
      </c>
      <c r="R187" s="22">
        <v>0</v>
      </c>
      <c r="S187" s="22">
        <v>0.6</v>
      </c>
      <c r="T187" s="22">
        <v>0</v>
      </c>
      <c r="U187" s="22">
        <v>0</v>
      </c>
      <c r="V187" s="88">
        <f>+J187+O187+Q187-R187-S187-T187-U187</f>
        <v>22.849999999999998</v>
      </c>
      <c r="W187" s="88">
        <f>+V187+V188</f>
        <v>43.949999999999996</v>
      </c>
      <c r="X187" s="27">
        <v>11</v>
      </c>
    </row>
    <row r="188" spans="1:24" x14ac:dyDescent="0.25">
      <c r="A188" s="45"/>
      <c r="B188" s="1" t="s">
        <v>435</v>
      </c>
      <c r="C188" s="1" t="s">
        <v>150</v>
      </c>
      <c r="E188" s="21" t="s">
        <v>582</v>
      </c>
      <c r="F188" s="22">
        <v>5.5</v>
      </c>
      <c r="G188" s="22">
        <v>5.0999999999999996</v>
      </c>
      <c r="H188" s="22">
        <v>5.9</v>
      </c>
      <c r="I188" s="22">
        <v>5.7</v>
      </c>
      <c r="J188" s="23">
        <f>IF(COUNTIF(F188:I188,"")=0,(SUM(F188:I188)-MAX(F188:I188)-MIN(F188:I188))/2,AVERAGE(F188:I188))</f>
        <v>5.5999999999999988</v>
      </c>
      <c r="K188" s="22">
        <v>6.4</v>
      </c>
      <c r="L188" s="22">
        <v>7.4</v>
      </c>
      <c r="M188" s="22">
        <v>6.8</v>
      </c>
      <c r="N188" s="22">
        <v>6.8</v>
      </c>
      <c r="O188" s="23">
        <f>IF(COUNTIF(K188:N188,"")=0,(SUM(K188:N188)-MAX(K188:N188)-MIN(K188:N188))/2,AVERAGE(K188:N188))</f>
        <v>6.8</v>
      </c>
      <c r="P188" s="24">
        <v>22</v>
      </c>
      <c r="Q188" s="25">
        <v>9.6999999999999993</v>
      </c>
      <c r="R188" s="22">
        <v>1</v>
      </c>
      <c r="S188" s="22">
        <v>0</v>
      </c>
      <c r="T188" s="22">
        <v>0</v>
      </c>
      <c r="U188" s="22">
        <v>0</v>
      </c>
      <c r="V188" s="88">
        <f>+J188+O188+Q188-R188-S188-T188-U188</f>
        <v>21.099999999999998</v>
      </c>
      <c r="W188" s="91">
        <f>+W187</f>
        <v>43.949999999999996</v>
      </c>
      <c r="X188" s="27"/>
    </row>
    <row r="189" spans="1:24" x14ac:dyDescent="0.25">
      <c r="A189" s="73"/>
      <c r="B189" s="74" t="s">
        <v>436</v>
      </c>
      <c r="C189" s="74" t="s">
        <v>151</v>
      </c>
      <c r="D189" s="74"/>
      <c r="E189" s="28"/>
      <c r="F189" s="29"/>
      <c r="G189" s="29"/>
      <c r="H189" s="29"/>
      <c r="I189" s="29"/>
      <c r="J189" s="30"/>
      <c r="K189" s="29"/>
      <c r="L189" s="29"/>
      <c r="M189" s="29"/>
      <c r="N189" s="29"/>
      <c r="O189" s="30"/>
      <c r="P189" s="31"/>
      <c r="Q189" s="32"/>
      <c r="R189" s="29"/>
      <c r="S189" s="29"/>
      <c r="T189" s="29"/>
      <c r="U189" s="29"/>
      <c r="V189" s="96"/>
      <c r="W189" s="89">
        <f>+W188</f>
        <v>43.949999999999996</v>
      </c>
      <c r="X189" s="33"/>
    </row>
    <row r="190" spans="1:24" x14ac:dyDescent="0.25">
      <c r="A190" s="45">
        <v>100</v>
      </c>
      <c r="B190" s="1" t="s">
        <v>527</v>
      </c>
      <c r="C190" s="1" t="s">
        <v>234</v>
      </c>
      <c r="D190" s="1" t="s">
        <v>159</v>
      </c>
      <c r="E190" s="21" t="s">
        <v>581</v>
      </c>
      <c r="F190" s="22">
        <v>6.5</v>
      </c>
      <c r="G190" s="22">
        <v>6.5</v>
      </c>
      <c r="H190" s="22">
        <v>6.2</v>
      </c>
      <c r="I190" s="22">
        <v>6.3</v>
      </c>
      <c r="J190" s="23">
        <f>IF(COUNTIF(F190:I190,"")=0,(SUM(F190:I190)-MAX(F190:I190)-MIN(F190:I190))/2,AVERAGE(F190:I190))</f>
        <v>6.4</v>
      </c>
      <c r="K190" s="22">
        <v>6.7</v>
      </c>
      <c r="L190" s="22">
        <v>6.3</v>
      </c>
      <c r="M190" s="22">
        <v>6</v>
      </c>
      <c r="N190" s="22">
        <v>6.5</v>
      </c>
      <c r="O190" s="23">
        <f>IF(COUNTIF(K190:N190,"")=0,(SUM(K190:N190)-MAX(K190:N190)-MIN(K190:N190))/2,AVERAGE(K190:N190))</f>
        <v>6.4</v>
      </c>
      <c r="P190" s="24">
        <v>24</v>
      </c>
      <c r="Q190" s="25">
        <v>9.3000000000000007</v>
      </c>
      <c r="R190" s="22">
        <v>0</v>
      </c>
      <c r="S190" s="22">
        <v>1.8</v>
      </c>
      <c r="T190" s="22">
        <v>0</v>
      </c>
      <c r="U190" s="22">
        <v>0</v>
      </c>
      <c r="V190" s="88">
        <f>+J190+O190+Q190-R190-S190-T190-U190</f>
        <v>20.3</v>
      </c>
      <c r="W190" s="88">
        <f>+V190+V191</f>
        <v>43.85</v>
      </c>
      <c r="X190" s="27">
        <v>12</v>
      </c>
    </row>
    <row r="191" spans="1:24" x14ac:dyDescent="0.25">
      <c r="A191" s="45"/>
      <c r="B191" s="1" t="s">
        <v>528</v>
      </c>
      <c r="C191" s="1" t="s">
        <v>233</v>
      </c>
      <c r="E191" s="21" t="s">
        <v>582</v>
      </c>
      <c r="F191" s="22">
        <v>7.1</v>
      </c>
      <c r="G191" s="22">
        <v>7.2</v>
      </c>
      <c r="H191" s="22">
        <v>7.2</v>
      </c>
      <c r="I191" s="22">
        <v>7.2</v>
      </c>
      <c r="J191" s="23">
        <f>IF(COUNTIF(F191:I191,"")=0,(SUM(F191:I191)-MAX(F191:I191)-MIN(F191:I191))/2,AVERAGE(F191:I191))</f>
        <v>7.2</v>
      </c>
      <c r="K191" s="22">
        <v>6.2</v>
      </c>
      <c r="L191" s="22">
        <v>6.5</v>
      </c>
      <c r="M191" s="22">
        <v>6</v>
      </c>
      <c r="N191" s="22">
        <v>6.8</v>
      </c>
      <c r="O191" s="23">
        <f>IF(COUNTIF(K191:N191,"")=0,(SUM(K191:N191)-MAX(K191:N191)-MIN(K191:N191))/2,AVERAGE(K191:N191))</f>
        <v>6.35</v>
      </c>
      <c r="P191" s="24">
        <v>26</v>
      </c>
      <c r="Q191" s="25">
        <v>10</v>
      </c>
      <c r="R191" s="22">
        <v>0</v>
      </c>
      <c r="S191" s="22">
        <v>0</v>
      </c>
      <c r="T191" s="22">
        <v>0</v>
      </c>
      <c r="U191" s="22">
        <v>0</v>
      </c>
      <c r="V191" s="88">
        <f>+J191+O191+Q191-R191-S191-T191-U191</f>
        <v>23.55</v>
      </c>
      <c r="W191" s="91">
        <f>+W190</f>
        <v>43.85</v>
      </c>
      <c r="X191" s="27"/>
    </row>
    <row r="192" spans="1:24" x14ac:dyDescent="0.25">
      <c r="A192" s="73"/>
      <c r="B192" s="74" t="s">
        <v>529</v>
      </c>
      <c r="C192" s="74" t="s">
        <v>232</v>
      </c>
      <c r="D192" s="74"/>
      <c r="E192" s="28"/>
      <c r="F192" s="29"/>
      <c r="G192" s="29"/>
      <c r="H192" s="29"/>
      <c r="I192" s="29"/>
      <c r="J192" s="30"/>
      <c r="K192" s="29"/>
      <c r="L192" s="29"/>
      <c r="M192" s="29"/>
      <c r="N192" s="29"/>
      <c r="O192" s="30"/>
      <c r="P192" s="31"/>
      <c r="Q192" s="32"/>
      <c r="R192" s="29"/>
      <c r="S192" s="29"/>
      <c r="T192" s="29"/>
      <c r="U192" s="29"/>
      <c r="V192" s="96"/>
      <c r="W192" s="89">
        <f>+W191</f>
        <v>43.85</v>
      </c>
      <c r="X192" s="33"/>
    </row>
    <row r="193" spans="1:25" x14ac:dyDescent="0.25">
      <c r="A193" s="45">
        <v>99</v>
      </c>
      <c r="B193" s="1" t="s">
        <v>524</v>
      </c>
      <c r="C193" s="1" t="s">
        <v>237</v>
      </c>
      <c r="D193" s="1" t="s">
        <v>159</v>
      </c>
      <c r="E193" s="21" t="s">
        <v>581</v>
      </c>
      <c r="F193" s="22">
        <v>7.3</v>
      </c>
      <c r="G193" s="22">
        <v>6.3</v>
      </c>
      <c r="H193" s="22">
        <v>6.6</v>
      </c>
      <c r="I193" s="22">
        <v>6.9</v>
      </c>
      <c r="J193" s="23">
        <f>IF(COUNTIF(F193:I193,"")=0,(SUM(F193:I193)-MAX(F193:I193)-MIN(F193:I193))/2,AVERAGE(F193:I193))</f>
        <v>6.75</v>
      </c>
      <c r="K193" s="22">
        <v>7.9</v>
      </c>
      <c r="L193" s="22">
        <v>7.4</v>
      </c>
      <c r="M193" s="22">
        <v>6.9</v>
      </c>
      <c r="N193" s="22">
        <v>7.7</v>
      </c>
      <c r="O193" s="23">
        <f>IF(COUNTIF(K193:N193,"")=0,(SUM(K193:N193)-MAX(K193:N193)-MIN(K193:N193))/2,AVERAGE(K193:N193))</f>
        <v>7.55</v>
      </c>
      <c r="P193" s="24">
        <v>28</v>
      </c>
      <c r="Q193" s="25">
        <v>9.8000000000000007</v>
      </c>
      <c r="R193" s="22">
        <v>1</v>
      </c>
      <c r="S193" s="22">
        <v>0.6</v>
      </c>
      <c r="T193" s="22">
        <v>0</v>
      </c>
      <c r="U193" s="22">
        <v>0</v>
      </c>
      <c r="V193" s="88">
        <f>+J193+O193+Q193-R193-S193-T193-U193</f>
        <v>22.5</v>
      </c>
      <c r="W193" s="88">
        <f>+V193+V194</f>
        <v>42.050000000000004</v>
      </c>
      <c r="X193" s="27">
        <v>13</v>
      </c>
    </row>
    <row r="194" spans="1:25" x14ac:dyDescent="0.25">
      <c r="A194" s="45"/>
      <c r="B194" s="1" t="s">
        <v>525</v>
      </c>
      <c r="C194" s="1" t="s">
        <v>236</v>
      </c>
      <c r="E194" s="21" t="s">
        <v>582</v>
      </c>
      <c r="F194" s="22">
        <v>5.5</v>
      </c>
      <c r="G194" s="22">
        <v>5.6</v>
      </c>
      <c r="H194" s="22">
        <v>5.5</v>
      </c>
      <c r="I194" s="22">
        <v>5.2</v>
      </c>
      <c r="J194" s="23">
        <f>IF(COUNTIF(F194:I194,"")=0,(SUM(F194:I194)-MAX(F194:I194)-MIN(F194:I194))/2,AVERAGE(F194:I194))</f>
        <v>5.5000000000000018</v>
      </c>
      <c r="K194" s="22">
        <v>6.5</v>
      </c>
      <c r="L194" s="22">
        <v>6.1</v>
      </c>
      <c r="M194" s="22">
        <v>6.4</v>
      </c>
      <c r="N194" s="22">
        <v>6.7</v>
      </c>
      <c r="O194" s="23">
        <f>IF(COUNTIF(K194:N194,"")=0,(SUM(K194:N194)-MAX(K194:N194)-MIN(K194:N194))/2,AVERAGE(K194:N194))</f>
        <v>6.45</v>
      </c>
      <c r="P194" s="24">
        <v>16</v>
      </c>
      <c r="Q194" s="25">
        <v>8.6</v>
      </c>
      <c r="R194" s="22">
        <v>1</v>
      </c>
      <c r="S194" s="22">
        <v>0</v>
      </c>
      <c r="T194" s="22">
        <v>0</v>
      </c>
      <c r="U194" s="22">
        <v>0</v>
      </c>
      <c r="V194" s="88">
        <f>+J194+O194+Q194-R194-S194-T194-U194</f>
        <v>19.550000000000004</v>
      </c>
      <c r="W194" s="91">
        <f>+W193</f>
        <v>42.050000000000004</v>
      </c>
      <c r="X194" s="27"/>
    </row>
    <row r="195" spans="1:25" x14ac:dyDescent="0.25">
      <c r="A195" s="73"/>
      <c r="B195" s="74" t="s">
        <v>526</v>
      </c>
      <c r="C195" s="74" t="s">
        <v>235</v>
      </c>
      <c r="D195" s="74"/>
      <c r="E195" s="28"/>
      <c r="F195" s="29"/>
      <c r="G195" s="29"/>
      <c r="H195" s="29"/>
      <c r="I195" s="29"/>
      <c r="J195" s="30"/>
      <c r="K195" s="29"/>
      <c r="L195" s="29"/>
      <c r="M195" s="29"/>
      <c r="N195" s="29"/>
      <c r="O195" s="30"/>
      <c r="P195" s="31"/>
      <c r="Q195" s="32"/>
      <c r="R195" s="29"/>
      <c r="S195" s="29"/>
      <c r="T195" s="29"/>
      <c r="U195" s="29"/>
      <c r="V195" s="96"/>
      <c r="W195" s="89">
        <f>+W194</f>
        <v>42.050000000000004</v>
      </c>
      <c r="X195" s="33"/>
    </row>
    <row r="196" spans="1:25" x14ac:dyDescent="0.25">
      <c r="A196" s="45">
        <v>54</v>
      </c>
      <c r="B196" s="1" t="s">
        <v>422</v>
      </c>
      <c r="C196" s="1" t="s">
        <v>137</v>
      </c>
      <c r="D196" s="1" t="s">
        <v>24</v>
      </c>
      <c r="E196" s="21" t="s">
        <v>581</v>
      </c>
      <c r="F196" s="22">
        <v>9.1999999999999993</v>
      </c>
      <c r="G196" s="22">
        <v>9.1</v>
      </c>
      <c r="H196" s="22">
        <v>9.3000000000000007</v>
      </c>
      <c r="I196" s="22">
        <v>9.1999999999999993</v>
      </c>
      <c r="J196" s="23">
        <f>IF(COUNTIF(F196:I196,"")=0,(SUM(F196:I196)-MAX(F196:I196)-MIN(F196:I196))/2,AVERAGE(F196:I196))</f>
        <v>9.1999999999999993</v>
      </c>
      <c r="K196" s="22">
        <v>7.2</v>
      </c>
      <c r="L196" s="22">
        <v>7.5</v>
      </c>
      <c r="M196" s="22">
        <v>7.5</v>
      </c>
      <c r="N196" s="22">
        <v>7.3</v>
      </c>
      <c r="O196" s="23">
        <f>IF(COUNTIF(K196:N196,"")=0,(SUM(K196:N196)-MAX(K196:N196)-MIN(K196:N196))/2,AVERAGE(K196:N196))</f>
        <v>7.4</v>
      </c>
      <c r="P196" s="24">
        <v>9</v>
      </c>
      <c r="Q196" s="25">
        <v>4</v>
      </c>
      <c r="R196" s="22">
        <v>6</v>
      </c>
      <c r="S196" s="22">
        <v>0.6</v>
      </c>
      <c r="T196" s="22">
        <v>0</v>
      </c>
      <c r="U196" s="22">
        <v>0</v>
      </c>
      <c r="V196" s="88">
        <f>+J196+O196+Q196-R196-S196-T196-U196</f>
        <v>14.000000000000002</v>
      </c>
      <c r="W196" s="88">
        <f>+V196+V197</f>
        <v>14.000010000000001</v>
      </c>
      <c r="X196" s="27">
        <v>14</v>
      </c>
    </row>
    <row r="197" spans="1:25" x14ac:dyDescent="0.25">
      <c r="A197" s="45"/>
      <c r="B197" s="1" t="s">
        <v>423</v>
      </c>
      <c r="C197" s="1" t="s">
        <v>138</v>
      </c>
      <c r="E197" s="21" t="s">
        <v>582</v>
      </c>
      <c r="F197" s="22" t="s">
        <v>589</v>
      </c>
      <c r="G197" s="22"/>
      <c r="H197" s="22"/>
      <c r="I197" s="22"/>
      <c r="J197" s="23"/>
      <c r="K197" s="22">
        <v>0</v>
      </c>
      <c r="L197" s="22"/>
      <c r="M197" s="22"/>
      <c r="N197" s="22"/>
      <c r="O197" s="23">
        <f>IF(COUNTIF(K197:N197,"")=0,(SUM(K197:N197)-MAX(K197:N197)-MIN(K197:N197))/2,AVERAGE(K197:N197))</f>
        <v>0</v>
      </c>
      <c r="P197" s="24"/>
      <c r="Q197" s="25"/>
      <c r="R197" s="22"/>
      <c r="S197" s="22"/>
      <c r="T197" s="22"/>
      <c r="U197" s="22"/>
      <c r="V197" s="88">
        <v>1.0000000000000001E-5</v>
      </c>
      <c r="W197" s="91">
        <f>+W196</f>
        <v>14.000010000000001</v>
      </c>
      <c r="X197" s="27"/>
    </row>
    <row r="198" spans="1:25" ht="15.75" thickBot="1" x14ac:dyDescent="0.3">
      <c r="A198" s="46"/>
      <c r="B198" s="47" t="s">
        <v>424</v>
      </c>
      <c r="C198" s="47" t="s">
        <v>139</v>
      </c>
      <c r="D198" s="47"/>
      <c r="E198" s="34"/>
      <c r="F198" s="35"/>
      <c r="G198" s="35"/>
      <c r="H198" s="35"/>
      <c r="I198" s="35"/>
      <c r="J198" s="36"/>
      <c r="K198" s="35"/>
      <c r="L198" s="35"/>
      <c r="M198" s="35"/>
      <c r="N198" s="35"/>
      <c r="O198" s="36"/>
      <c r="P198" s="37"/>
      <c r="Q198" s="38"/>
      <c r="R198" s="35"/>
      <c r="S198" s="35"/>
      <c r="T198" s="35"/>
      <c r="U198" s="35"/>
      <c r="V198" s="97"/>
      <c r="W198" s="90">
        <f>+W197</f>
        <v>14.000010000000001</v>
      </c>
      <c r="X198" s="39"/>
    </row>
    <row r="199" spans="1:25" ht="15.75" thickBot="1" x14ac:dyDescent="0.3">
      <c r="W199" s="92"/>
    </row>
    <row r="200" spans="1:25" s="81" customFormat="1" x14ac:dyDescent="0.25">
      <c r="A200" s="78" t="s">
        <v>105</v>
      </c>
      <c r="B200" s="79"/>
      <c r="C200" s="79"/>
      <c r="D200" s="79"/>
      <c r="E200" s="80"/>
      <c r="F200" s="50" t="s">
        <v>294</v>
      </c>
      <c r="G200" s="50" t="s">
        <v>300</v>
      </c>
      <c r="H200" s="50" t="s">
        <v>295</v>
      </c>
      <c r="I200" s="50" t="s">
        <v>296</v>
      </c>
      <c r="J200" s="51" t="s">
        <v>573</v>
      </c>
      <c r="K200" s="50" t="s">
        <v>290</v>
      </c>
      <c r="L200" s="50" t="s">
        <v>291</v>
      </c>
      <c r="M200" s="50" t="s">
        <v>292</v>
      </c>
      <c r="N200" s="50" t="s">
        <v>293</v>
      </c>
      <c r="O200" s="51" t="s">
        <v>574</v>
      </c>
      <c r="P200" s="52" t="s">
        <v>299</v>
      </c>
      <c r="Q200" s="53" t="s">
        <v>575</v>
      </c>
      <c r="R200" s="50" t="s">
        <v>576</v>
      </c>
      <c r="S200" s="50" t="s">
        <v>577</v>
      </c>
      <c r="T200" s="50" t="s">
        <v>578</v>
      </c>
      <c r="U200" s="50" t="s">
        <v>579</v>
      </c>
      <c r="V200" s="99"/>
      <c r="W200" s="100" t="s">
        <v>583</v>
      </c>
      <c r="X200" s="54" t="s">
        <v>584</v>
      </c>
    </row>
    <row r="201" spans="1:25" x14ac:dyDescent="0.25">
      <c r="A201" s="45">
        <v>45</v>
      </c>
      <c r="B201" s="1" t="s">
        <v>403</v>
      </c>
      <c r="C201" s="1" t="s">
        <v>114</v>
      </c>
      <c r="D201" s="1" t="s">
        <v>40</v>
      </c>
      <c r="E201" s="55"/>
      <c r="F201" s="56">
        <v>7.6</v>
      </c>
      <c r="G201" s="56">
        <v>7.7</v>
      </c>
      <c r="H201" s="56">
        <v>8.1</v>
      </c>
      <c r="I201" s="56">
        <v>7.9</v>
      </c>
      <c r="J201" s="57">
        <f>IF(COUNTIF(F201:I201,"")=0,(SUM(F201:I201)-MAX(F201:I201)-MIN(F201:I201))/2,AVERAGE(F201:I201))</f>
        <v>7.799999999999998</v>
      </c>
      <c r="K201" s="56">
        <v>7.8</v>
      </c>
      <c r="L201" s="56">
        <v>8</v>
      </c>
      <c r="M201" s="56">
        <v>7.8</v>
      </c>
      <c r="N201" s="56">
        <v>8.1999999999999993</v>
      </c>
      <c r="O201" s="57">
        <f>IF(COUNTIF(K201:N201,"")=0,(SUM(K201:N201)-MAX(K201:N201)-MIN(K201:N201))/2,AVERAGE(K201:N201))</f>
        <v>7.9</v>
      </c>
      <c r="P201" s="58">
        <v>13</v>
      </c>
      <c r="Q201" s="59">
        <v>9.8000000000000007</v>
      </c>
      <c r="R201" s="56">
        <v>0</v>
      </c>
      <c r="S201" s="56">
        <v>0</v>
      </c>
      <c r="T201" s="56">
        <v>0</v>
      </c>
      <c r="U201" s="56">
        <v>0</v>
      </c>
      <c r="V201" s="56"/>
      <c r="W201" s="83">
        <f>+J201+O201+Q201-R201-S201-T201-U201</f>
        <v>25.5</v>
      </c>
      <c r="X201" s="60">
        <v>1</v>
      </c>
    </row>
    <row r="202" spans="1:25" x14ac:dyDescent="0.25">
      <c r="A202" s="45"/>
      <c r="B202" s="1" t="s">
        <v>404</v>
      </c>
      <c r="C202" s="1" t="s">
        <v>115</v>
      </c>
      <c r="E202" s="55"/>
      <c r="F202" s="3"/>
      <c r="G202" s="3"/>
      <c r="H202" s="3"/>
      <c r="I202" s="3"/>
      <c r="J202" s="64"/>
      <c r="K202" s="3"/>
      <c r="L202" s="3"/>
      <c r="M202" s="3"/>
      <c r="N202" s="3"/>
      <c r="O202" s="64"/>
      <c r="P202" s="4"/>
      <c r="Q202" s="5"/>
      <c r="R202" s="3"/>
      <c r="S202" s="3"/>
      <c r="T202" s="3"/>
      <c r="U202" s="3"/>
      <c r="V202" s="3"/>
      <c r="W202" s="86">
        <f>+W201</f>
        <v>25.5</v>
      </c>
      <c r="X202" s="6"/>
    </row>
    <row r="203" spans="1:25" x14ac:dyDescent="0.25">
      <c r="A203" s="73"/>
      <c r="B203" s="74" t="s">
        <v>405</v>
      </c>
      <c r="C203" s="74" t="s">
        <v>116</v>
      </c>
      <c r="D203" s="74"/>
      <c r="E203" s="61"/>
      <c r="F203" s="3"/>
      <c r="G203" s="3"/>
      <c r="H203" s="3"/>
      <c r="I203" s="3"/>
      <c r="J203" s="64"/>
      <c r="K203" s="3"/>
      <c r="L203" s="3"/>
      <c r="M203" s="3"/>
      <c r="N203" s="3"/>
      <c r="O203" s="64"/>
      <c r="P203" s="4"/>
      <c r="Q203" s="5"/>
      <c r="R203" s="3"/>
      <c r="S203" s="3"/>
      <c r="T203" s="3"/>
      <c r="U203" s="3"/>
      <c r="V203" s="3"/>
      <c r="W203" s="86">
        <f>+W201</f>
        <v>25.5</v>
      </c>
      <c r="X203" s="63"/>
    </row>
    <row r="204" spans="1:25" x14ac:dyDescent="0.25">
      <c r="A204" s="45">
        <v>80</v>
      </c>
      <c r="B204" s="1" t="s">
        <v>484</v>
      </c>
      <c r="C204" s="1" t="s">
        <v>200</v>
      </c>
      <c r="D204" s="1" t="s">
        <v>166</v>
      </c>
      <c r="E204" s="55"/>
      <c r="F204" s="56">
        <v>7.8</v>
      </c>
      <c r="G204" s="56">
        <v>7.8</v>
      </c>
      <c r="H204" s="56">
        <v>7.3</v>
      </c>
      <c r="I204" s="56">
        <v>8</v>
      </c>
      <c r="J204" s="57">
        <f>IF(COUNTIF(F204:I204,"")=0,(SUM(F204:I204)-MAX(F204:I204)-MIN(F204:I204))/2,AVERAGE(F204:I204))</f>
        <v>7.7999999999999989</v>
      </c>
      <c r="K204" s="56">
        <v>7.9</v>
      </c>
      <c r="L204" s="56">
        <v>8</v>
      </c>
      <c r="M204" s="56">
        <v>7.7</v>
      </c>
      <c r="N204" s="56">
        <v>7.9</v>
      </c>
      <c r="O204" s="57">
        <f>IF(COUNTIF(K204:N204,"")=0,(SUM(K204:N204)-MAX(K204:N204)-MIN(K204:N204))/2,AVERAGE(K204:N204))</f>
        <v>7.9</v>
      </c>
      <c r="P204" s="58">
        <v>11</v>
      </c>
      <c r="Q204" s="59">
        <v>9.6</v>
      </c>
      <c r="R204" s="56">
        <v>0</v>
      </c>
      <c r="S204" s="56">
        <v>0</v>
      </c>
      <c r="T204" s="56">
        <v>0</v>
      </c>
      <c r="U204" s="56">
        <v>0</v>
      </c>
      <c r="V204" s="56"/>
      <c r="W204" s="83">
        <f>+J204+O204+Q204-R204-S204-T204-U204</f>
        <v>25.299999999999997</v>
      </c>
      <c r="X204" s="6">
        <v>2</v>
      </c>
    </row>
    <row r="205" spans="1:25" x14ac:dyDescent="0.25">
      <c r="A205" s="45"/>
      <c r="B205" s="1" t="s">
        <v>485</v>
      </c>
      <c r="C205" s="1" t="s">
        <v>199</v>
      </c>
      <c r="E205" s="55"/>
      <c r="F205" s="3"/>
      <c r="G205" s="3"/>
      <c r="H205" s="3"/>
      <c r="I205" s="3"/>
      <c r="J205" s="64"/>
      <c r="K205" s="3"/>
      <c r="L205" s="3"/>
      <c r="M205" s="3"/>
      <c r="N205" s="3"/>
      <c r="O205" s="64"/>
      <c r="P205" s="4"/>
      <c r="Q205" s="5"/>
      <c r="R205" s="3"/>
      <c r="S205" s="3"/>
      <c r="T205" s="3"/>
      <c r="U205" s="3"/>
      <c r="V205" s="3"/>
      <c r="W205" s="86">
        <f>+W204</f>
        <v>25.299999999999997</v>
      </c>
      <c r="X205" s="6"/>
    </row>
    <row r="206" spans="1:25" x14ac:dyDescent="0.25">
      <c r="A206" s="73"/>
      <c r="B206" s="74" t="s">
        <v>486</v>
      </c>
      <c r="C206" s="74" t="s">
        <v>198</v>
      </c>
      <c r="D206" s="74"/>
      <c r="E206" s="61"/>
      <c r="F206" s="65"/>
      <c r="G206" s="7"/>
      <c r="H206" s="7"/>
      <c r="I206" s="7"/>
      <c r="J206" s="8"/>
      <c r="K206" s="7"/>
      <c r="L206" s="7"/>
      <c r="M206" s="7"/>
      <c r="N206" s="7"/>
      <c r="O206" s="8"/>
      <c r="P206" s="9"/>
      <c r="Q206" s="10"/>
      <c r="R206" s="7"/>
      <c r="S206" s="7"/>
      <c r="T206" s="7"/>
      <c r="U206" s="7"/>
      <c r="V206" s="7"/>
      <c r="W206" s="84">
        <f>+W204</f>
        <v>25.299999999999997</v>
      </c>
      <c r="X206" s="63"/>
    </row>
    <row r="207" spans="1:25" x14ac:dyDescent="0.25">
      <c r="A207" s="45">
        <v>44</v>
      </c>
      <c r="B207" s="1" t="s">
        <v>400</v>
      </c>
      <c r="C207" s="1" t="s">
        <v>39</v>
      </c>
      <c r="D207" s="1" t="s">
        <v>25</v>
      </c>
      <c r="E207" s="55"/>
      <c r="F207" s="56">
        <v>7.1</v>
      </c>
      <c r="G207" s="56">
        <v>7.4</v>
      </c>
      <c r="H207" s="56">
        <v>7.2</v>
      </c>
      <c r="I207" s="56">
        <v>7.4</v>
      </c>
      <c r="J207" s="57">
        <f>IF(COUNTIF(F207:I207,"")=0,(SUM(F207:I207)-MAX(F207:I207)-MIN(F207:I207))/2,AVERAGE(F207:I207))</f>
        <v>7.3000000000000016</v>
      </c>
      <c r="K207" s="56">
        <v>7.3</v>
      </c>
      <c r="L207" s="56">
        <v>7</v>
      </c>
      <c r="M207" s="56">
        <v>7.7</v>
      </c>
      <c r="N207" s="56">
        <v>7.5</v>
      </c>
      <c r="O207" s="57">
        <f>IF(COUNTIF(K207:N207,"")=0,(SUM(K207:N207)-MAX(K207:N207)-MIN(K207:N207))/2,AVERAGE(K207:N207))</f>
        <v>7.4</v>
      </c>
      <c r="P207" s="58">
        <v>13</v>
      </c>
      <c r="Q207" s="59">
        <v>9.8000000000000007</v>
      </c>
      <c r="R207" s="56">
        <v>0</v>
      </c>
      <c r="S207" s="56">
        <v>0.3</v>
      </c>
      <c r="T207" s="56">
        <v>0</v>
      </c>
      <c r="U207" s="56">
        <v>0</v>
      </c>
      <c r="V207" s="56"/>
      <c r="W207" s="83">
        <f>+J207+O207+Q207-R207-S207-T207-U207</f>
        <v>24.200000000000003</v>
      </c>
      <c r="X207" s="60">
        <v>3</v>
      </c>
      <c r="Y207" s="1" t="s">
        <v>591</v>
      </c>
    </row>
    <row r="208" spans="1:25" x14ac:dyDescent="0.25">
      <c r="A208" s="45"/>
      <c r="B208" s="1" t="s">
        <v>401</v>
      </c>
      <c r="C208" s="1" t="s">
        <v>112</v>
      </c>
      <c r="E208" s="55"/>
      <c r="F208" s="3"/>
      <c r="G208" s="3"/>
      <c r="H208" s="3"/>
      <c r="I208" s="3"/>
      <c r="J208" s="64"/>
      <c r="K208" s="3"/>
      <c r="L208" s="3"/>
      <c r="M208" s="3"/>
      <c r="N208" s="3"/>
      <c r="O208" s="64"/>
      <c r="P208" s="4"/>
      <c r="Q208" s="5"/>
      <c r="R208" s="3"/>
      <c r="S208" s="3"/>
      <c r="T208" s="3"/>
      <c r="U208" s="3"/>
      <c r="V208" s="3"/>
      <c r="W208" s="86">
        <f>+W207</f>
        <v>24.200000000000003</v>
      </c>
      <c r="X208" s="6"/>
    </row>
    <row r="209" spans="1:26" x14ac:dyDescent="0.25">
      <c r="A209" s="73"/>
      <c r="B209" s="74" t="s">
        <v>402</v>
      </c>
      <c r="C209" s="74" t="s">
        <v>113</v>
      </c>
      <c r="D209" s="74"/>
      <c r="E209" s="61"/>
      <c r="F209" s="3"/>
      <c r="G209" s="3"/>
      <c r="H209" s="3"/>
      <c r="I209" s="3"/>
      <c r="J209" s="64"/>
      <c r="K209" s="3"/>
      <c r="L209" s="3"/>
      <c r="M209" s="3"/>
      <c r="N209" s="3"/>
      <c r="O209" s="64"/>
      <c r="P209" s="4"/>
      <c r="Q209" s="5"/>
      <c r="R209" s="3"/>
      <c r="S209" s="3"/>
      <c r="T209" s="3"/>
      <c r="U209" s="3"/>
      <c r="V209" s="3"/>
      <c r="W209" s="86">
        <f>+W207</f>
        <v>24.200000000000003</v>
      </c>
      <c r="X209" s="63"/>
    </row>
    <row r="210" spans="1:26" x14ac:dyDescent="0.25">
      <c r="A210" s="45">
        <v>42</v>
      </c>
      <c r="B210" s="1" t="s">
        <v>394</v>
      </c>
      <c r="C210" s="1" t="s">
        <v>106</v>
      </c>
      <c r="D210" s="1" t="s">
        <v>24</v>
      </c>
      <c r="E210" s="55"/>
      <c r="F210" s="56">
        <v>6.5</v>
      </c>
      <c r="G210" s="56">
        <v>7.5</v>
      </c>
      <c r="H210" s="56">
        <v>7.3</v>
      </c>
      <c r="I210" s="56">
        <v>7</v>
      </c>
      <c r="J210" s="57">
        <f>IF(COUNTIF(F210:I210,"")=0,(SUM(F210:I210)-MAX(F210:I210)-MIN(F210:I210))/2,AVERAGE(F210:I210))</f>
        <v>7.15</v>
      </c>
      <c r="K210" s="56">
        <v>7.3</v>
      </c>
      <c r="L210" s="56">
        <v>7.4</v>
      </c>
      <c r="M210" s="56">
        <v>7.6</v>
      </c>
      <c r="N210" s="56">
        <v>7</v>
      </c>
      <c r="O210" s="57">
        <f>IF(COUNTIF(K210:N210,"")=0,(SUM(K210:N210)-MAX(K210:N210)-MIN(K210:N210))/2,AVERAGE(K210:N210))</f>
        <v>7.3499999999999979</v>
      </c>
      <c r="P210" s="58">
        <v>12</v>
      </c>
      <c r="Q210" s="59">
        <v>9.6999999999999993</v>
      </c>
      <c r="R210" s="56">
        <v>0</v>
      </c>
      <c r="S210" s="56">
        <v>0</v>
      </c>
      <c r="T210" s="56">
        <v>0</v>
      </c>
      <c r="U210" s="56">
        <v>0</v>
      </c>
      <c r="V210" s="56"/>
      <c r="W210" s="83">
        <f>+J210+O210+Q210-R210-S210-T210-U210</f>
        <v>24.199999999999996</v>
      </c>
      <c r="X210" s="6">
        <v>4</v>
      </c>
    </row>
    <row r="211" spans="1:26" x14ac:dyDescent="0.25">
      <c r="A211" s="45"/>
      <c r="B211" s="1" t="s">
        <v>395</v>
      </c>
      <c r="C211" s="1" t="s">
        <v>107</v>
      </c>
      <c r="E211" s="55"/>
      <c r="F211" s="3"/>
      <c r="G211" s="3"/>
      <c r="H211" s="3"/>
      <c r="I211" s="3"/>
      <c r="J211" s="64"/>
      <c r="K211" s="3"/>
      <c r="L211" s="3"/>
      <c r="M211" s="3"/>
      <c r="N211" s="3"/>
      <c r="O211" s="64"/>
      <c r="P211" s="4"/>
      <c r="Q211" s="5"/>
      <c r="R211" s="3"/>
      <c r="S211" s="3"/>
      <c r="T211" s="3"/>
      <c r="U211" s="3"/>
      <c r="V211" s="3"/>
      <c r="W211" s="86">
        <f>+W210</f>
        <v>24.199999999999996</v>
      </c>
      <c r="X211" s="6"/>
    </row>
    <row r="212" spans="1:26" x14ac:dyDescent="0.25">
      <c r="A212" s="73"/>
      <c r="B212" s="74" t="s">
        <v>396</v>
      </c>
      <c r="C212" s="74" t="s">
        <v>108</v>
      </c>
      <c r="D212" s="74"/>
      <c r="E212" s="61"/>
      <c r="F212" s="65"/>
      <c r="G212" s="7"/>
      <c r="H212" s="7"/>
      <c r="I212" s="7"/>
      <c r="J212" s="8"/>
      <c r="K212" s="7"/>
      <c r="L212" s="7"/>
      <c r="M212" s="7"/>
      <c r="N212" s="7"/>
      <c r="O212" s="8"/>
      <c r="P212" s="9"/>
      <c r="Q212" s="10"/>
      <c r="R212" s="7"/>
      <c r="S212" s="7"/>
      <c r="T212" s="7"/>
      <c r="U212" s="7"/>
      <c r="V212" s="7"/>
      <c r="W212" s="84">
        <f>+W210</f>
        <v>24.199999999999996</v>
      </c>
      <c r="X212" s="63"/>
    </row>
    <row r="213" spans="1:26" x14ac:dyDescent="0.25">
      <c r="A213" s="45">
        <v>43</v>
      </c>
      <c r="B213" s="1" t="s">
        <v>397</v>
      </c>
      <c r="C213" s="1" t="s">
        <v>109</v>
      </c>
      <c r="D213" s="1" t="s">
        <v>24</v>
      </c>
      <c r="E213" s="55"/>
      <c r="F213" s="56">
        <v>5.5</v>
      </c>
      <c r="G213" s="56">
        <v>5.4</v>
      </c>
      <c r="H213" s="56">
        <v>4.5999999999999996</v>
      </c>
      <c r="I213" s="56">
        <v>5.0999999999999996</v>
      </c>
      <c r="J213" s="57">
        <f>IF(COUNTIF(F213:I213,"")=0,(SUM(F213:I213)-MAX(F213:I213)-MIN(F213:I213))/2,AVERAGE(F213:I213))</f>
        <v>5.2500000000000009</v>
      </c>
      <c r="K213" s="56">
        <v>6.5</v>
      </c>
      <c r="L213" s="56">
        <v>7</v>
      </c>
      <c r="M213" s="56">
        <v>6.4</v>
      </c>
      <c r="N213" s="56">
        <v>6</v>
      </c>
      <c r="O213" s="57">
        <f>IF(COUNTIF(K213:N213,"")=0,(SUM(K213:N213)-MAX(K213:N213)-MIN(K213:N213))/2,AVERAGE(K213:N213))</f>
        <v>6.4499999999999993</v>
      </c>
      <c r="P213" s="58">
        <v>11</v>
      </c>
      <c r="Q213" s="59">
        <v>9.6</v>
      </c>
      <c r="R213" s="56">
        <v>2</v>
      </c>
      <c r="S213" s="56">
        <v>2.4</v>
      </c>
      <c r="T213" s="56">
        <v>0</v>
      </c>
      <c r="U213" s="56">
        <v>0</v>
      </c>
      <c r="V213" s="56"/>
      <c r="W213" s="83">
        <f>+J213+O213+Q213-R213-S213-T213-U213</f>
        <v>16.899999999999999</v>
      </c>
      <c r="X213" s="60">
        <v>5</v>
      </c>
    </row>
    <row r="214" spans="1:26" x14ac:dyDescent="0.25">
      <c r="A214" s="45"/>
      <c r="B214" s="1" t="s">
        <v>398</v>
      </c>
      <c r="C214" s="1" t="s">
        <v>110</v>
      </c>
      <c r="E214" s="55"/>
      <c r="F214" s="3"/>
      <c r="G214" s="3"/>
      <c r="H214" s="3"/>
      <c r="I214" s="3"/>
      <c r="J214" s="64"/>
      <c r="K214" s="3"/>
      <c r="L214" s="3"/>
      <c r="M214" s="3"/>
      <c r="N214" s="3"/>
      <c r="O214" s="64"/>
      <c r="P214" s="4"/>
      <c r="Q214" s="5"/>
      <c r="R214" s="3"/>
      <c r="S214" s="3"/>
      <c r="T214" s="3"/>
      <c r="U214" s="3"/>
      <c r="V214" s="3"/>
      <c r="W214" s="86">
        <f>+W213</f>
        <v>16.899999999999999</v>
      </c>
      <c r="X214" s="6"/>
    </row>
    <row r="215" spans="1:26" ht="15.75" thickBot="1" x14ac:dyDescent="0.3">
      <c r="A215" s="46"/>
      <c r="B215" s="47" t="s">
        <v>399</v>
      </c>
      <c r="C215" s="47" t="s">
        <v>111</v>
      </c>
      <c r="D215" s="47"/>
      <c r="E215" s="66"/>
      <c r="F215" s="11"/>
      <c r="G215" s="11"/>
      <c r="H215" s="11"/>
      <c r="I215" s="11"/>
      <c r="J215" s="12"/>
      <c r="K215" s="11"/>
      <c r="L215" s="11"/>
      <c r="M215" s="11"/>
      <c r="N215" s="11"/>
      <c r="O215" s="12"/>
      <c r="P215" s="13"/>
      <c r="Q215" s="14"/>
      <c r="R215" s="11"/>
      <c r="S215" s="11"/>
      <c r="T215" s="11"/>
      <c r="U215" s="11"/>
      <c r="V215" s="11"/>
      <c r="W215" s="85">
        <f>+W213</f>
        <v>16.899999999999999</v>
      </c>
      <c r="X215" s="68"/>
    </row>
    <row r="216" spans="1:26" ht="15.75" thickBot="1" x14ac:dyDescent="0.3">
      <c r="W216" s="92"/>
    </row>
    <row r="217" spans="1:26" s="81" customFormat="1" x14ac:dyDescent="0.25">
      <c r="A217" s="78" t="s">
        <v>155</v>
      </c>
      <c r="B217" s="79"/>
      <c r="C217" s="79"/>
      <c r="D217" s="79"/>
      <c r="E217" s="80"/>
      <c r="F217" s="2" t="s">
        <v>294</v>
      </c>
      <c r="G217" s="50" t="s">
        <v>300</v>
      </c>
      <c r="H217" s="50" t="s">
        <v>295</v>
      </c>
      <c r="I217" s="50" t="s">
        <v>296</v>
      </c>
      <c r="J217" s="51" t="s">
        <v>573</v>
      </c>
      <c r="K217" s="50" t="s">
        <v>290</v>
      </c>
      <c r="L217" s="50" t="s">
        <v>291</v>
      </c>
      <c r="M217" s="50" t="s">
        <v>292</v>
      </c>
      <c r="N217" s="50" t="s">
        <v>293</v>
      </c>
      <c r="O217" s="51" t="s">
        <v>574</v>
      </c>
      <c r="P217" s="52" t="s">
        <v>299</v>
      </c>
      <c r="Q217" s="53" t="s">
        <v>575</v>
      </c>
      <c r="R217" s="50" t="s">
        <v>576</v>
      </c>
      <c r="S217" s="50" t="s">
        <v>577</v>
      </c>
      <c r="T217" s="50" t="s">
        <v>578</v>
      </c>
      <c r="U217" s="50" t="s">
        <v>579</v>
      </c>
      <c r="V217" s="99"/>
      <c r="W217" s="100" t="s">
        <v>583</v>
      </c>
      <c r="X217" s="54" t="s">
        <v>584</v>
      </c>
    </row>
    <row r="218" spans="1:26" s="101" customFormat="1" x14ac:dyDescent="0.25">
      <c r="A218" s="45">
        <v>91</v>
      </c>
      <c r="B218" s="1" t="s">
        <v>507</v>
      </c>
      <c r="C218" s="1" t="s">
        <v>229</v>
      </c>
      <c r="D218" s="1" t="s">
        <v>24</v>
      </c>
      <c r="E218" s="55"/>
      <c r="F218" s="3">
        <v>7</v>
      </c>
      <c r="G218" s="56">
        <v>7.5</v>
      </c>
      <c r="H218" s="56">
        <v>7.7</v>
      </c>
      <c r="I218" s="56">
        <v>7.3</v>
      </c>
      <c r="J218" s="57">
        <f>IF(COUNTIF(F218:I218,"")=0,(SUM(F218:I218)-MAX(F218:I218)-MIN(F218:I218))/2,AVERAGE(F218:I218))</f>
        <v>7.4</v>
      </c>
      <c r="K218" s="56">
        <v>7.7</v>
      </c>
      <c r="L218" s="56">
        <v>7.2</v>
      </c>
      <c r="M218" s="56">
        <v>8.1</v>
      </c>
      <c r="N218" s="56">
        <v>7.4</v>
      </c>
      <c r="O218" s="57">
        <f>IF(COUNTIF(K218:N218,"")=0,(SUM(K218:N218)-MAX(K218:N218)-MIN(K218:N218))/2,AVERAGE(K218:N218))</f>
        <v>7.5499999999999989</v>
      </c>
      <c r="P218" s="58">
        <v>12</v>
      </c>
      <c r="Q218" s="59">
        <v>9.6999999999999993</v>
      </c>
      <c r="R218" s="56">
        <v>0</v>
      </c>
      <c r="S218" s="56">
        <v>0</v>
      </c>
      <c r="T218" s="56">
        <v>0</v>
      </c>
      <c r="U218" s="56">
        <v>0</v>
      </c>
      <c r="V218" s="56"/>
      <c r="W218" s="83">
        <f>+J218+O218+Q218-R218-S218-T218-U218</f>
        <v>24.65</v>
      </c>
      <c r="X218" s="60">
        <v>1</v>
      </c>
      <c r="Y218" s="1"/>
      <c r="Z218" s="1"/>
    </row>
    <row r="219" spans="1:26" s="101" customFormat="1" x14ac:dyDescent="0.25">
      <c r="A219" s="73"/>
      <c r="B219" s="74" t="s">
        <v>508</v>
      </c>
      <c r="C219" s="74" t="s">
        <v>228</v>
      </c>
      <c r="D219" s="74"/>
      <c r="E219" s="61"/>
      <c r="F219" s="7"/>
      <c r="G219" s="7"/>
      <c r="H219" s="7"/>
      <c r="I219" s="7"/>
      <c r="J219" s="62"/>
      <c r="K219" s="7"/>
      <c r="L219" s="7"/>
      <c r="M219" s="7"/>
      <c r="N219" s="7"/>
      <c r="O219" s="62"/>
      <c r="P219" s="9"/>
      <c r="Q219" s="10"/>
      <c r="R219" s="7"/>
      <c r="S219" s="7"/>
      <c r="T219" s="7"/>
      <c r="U219" s="7"/>
      <c r="V219" s="7"/>
      <c r="W219" s="84">
        <f>+W218</f>
        <v>24.65</v>
      </c>
      <c r="X219" s="63"/>
      <c r="Y219" s="1"/>
      <c r="Z219" s="1"/>
    </row>
    <row r="220" spans="1:26" x14ac:dyDescent="0.25">
      <c r="A220" s="45">
        <v>61</v>
      </c>
      <c r="B220" s="1" t="s">
        <v>440</v>
      </c>
      <c r="C220" s="1" t="s">
        <v>156</v>
      </c>
      <c r="D220" s="1" t="s">
        <v>26</v>
      </c>
      <c r="E220" s="55"/>
      <c r="F220" s="3">
        <v>6.8</v>
      </c>
      <c r="G220" s="56">
        <v>6.8</v>
      </c>
      <c r="H220" s="56">
        <v>6.8</v>
      </c>
      <c r="I220" s="56">
        <v>7.6</v>
      </c>
      <c r="J220" s="57">
        <f>IF(COUNTIF(F220:I220,"")=0,(SUM(F220:I220)-MAX(F220:I220)-MIN(F220:I220))/2,AVERAGE(F220:I220))</f>
        <v>6.7999999999999989</v>
      </c>
      <c r="K220" s="56">
        <v>6.9</v>
      </c>
      <c r="L220" s="56">
        <v>6.9</v>
      </c>
      <c r="M220" s="56">
        <v>6.5</v>
      </c>
      <c r="N220" s="56">
        <v>7</v>
      </c>
      <c r="O220" s="57">
        <f>IF(COUNTIF(K220:N220,"")=0,(SUM(K220:N220)-MAX(K220:N220)-MIN(K220:N220))/2,AVERAGE(K220:N220))</f>
        <v>6.9</v>
      </c>
      <c r="P220" s="58">
        <v>9</v>
      </c>
      <c r="Q220" s="59">
        <v>9.4</v>
      </c>
      <c r="R220" s="56">
        <v>0</v>
      </c>
      <c r="S220" s="56">
        <v>0</v>
      </c>
      <c r="T220" s="56">
        <v>0</v>
      </c>
      <c r="U220" s="56">
        <v>0</v>
      </c>
      <c r="V220" s="56"/>
      <c r="W220" s="83">
        <f>+J220+O220+Q220-R220-S220-T220-U220</f>
        <v>23.1</v>
      </c>
      <c r="X220" s="60">
        <v>2</v>
      </c>
    </row>
    <row r="221" spans="1:26" x14ac:dyDescent="0.25">
      <c r="A221" s="73"/>
      <c r="B221" s="74" t="s">
        <v>441</v>
      </c>
      <c r="C221" s="74" t="s">
        <v>157</v>
      </c>
      <c r="D221" s="74"/>
      <c r="E221" s="61"/>
      <c r="F221" s="7"/>
      <c r="G221" s="7"/>
      <c r="H221" s="7"/>
      <c r="I221" s="7"/>
      <c r="J221" s="62"/>
      <c r="K221" s="7"/>
      <c r="L221" s="7"/>
      <c r="M221" s="7"/>
      <c r="N221" s="7"/>
      <c r="O221" s="62"/>
      <c r="P221" s="9"/>
      <c r="Q221" s="10"/>
      <c r="R221" s="7"/>
      <c r="S221" s="7"/>
      <c r="T221" s="7"/>
      <c r="U221" s="7"/>
      <c r="V221" s="7"/>
      <c r="W221" s="84">
        <f>+W220</f>
        <v>23.1</v>
      </c>
      <c r="X221" s="63"/>
    </row>
    <row r="222" spans="1:26" x14ac:dyDescent="0.25">
      <c r="A222" s="45">
        <v>90</v>
      </c>
      <c r="B222" s="1" t="s">
        <v>505</v>
      </c>
      <c r="C222" s="1" t="s">
        <v>231</v>
      </c>
      <c r="D222" s="1" t="s">
        <v>24</v>
      </c>
      <c r="E222" s="55"/>
      <c r="F222" s="56">
        <v>6</v>
      </c>
      <c r="G222" s="56">
        <v>7</v>
      </c>
      <c r="H222" s="56">
        <v>7</v>
      </c>
      <c r="I222" s="56">
        <v>6.8</v>
      </c>
      <c r="J222" s="57">
        <f>IF(COUNTIF(F222:I222,"")=0,(SUM(F222:I222)-MAX(F222:I222)-MIN(F222:I222))/2,AVERAGE(F222:I222))</f>
        <v>6.9</v>
      </c>
      <c r="K222" s="56">
        <v>7.2</v>
      </c>
      <c r="L222" s="56">
        <v>6.4</v>
      </c>
      <c r="M222" s="56">
        <v>6.9</v>
      </c>
      <c r="N222" s="56">
        <v>7.2</v>
      </c>
      <c r="O222" s="57">
        <f>IF(COUNTIF(K222:N222,"")=0,(SUM(K222:N222)-MAX(K222:N222)-MIN(K222:N222))/2,AVERAGE(K222:N222))</f>
        <v>7.05</v>
      </c>
      <c r="P222" s="58">
        <v>9</v>
      </c>
      <c r="Q222" s="59">
        <v>9.4</v>
      </c>
      <c r="R222" s="56">
        <v>0</v>
      </c>
      <c r="S222" s="56">
        <v>0.3</v>
      </c>
      <c r="T222" s="56">
        <v>0</v>
      </c>
      <c r="U222" s="56">
        <v>0.3</v>
      </c>
      <c r="V222" s="56"/>
      <c r="W222" s="83">
        <f>+J222+O222+Q222-R222-S222-T222-U222</f>
        <v>22.75</v>
      </c>
      <c r="X222" s="60">
        <v>3</v>
      </c>
    </row>
    <row r="223" spans="1:26" x14ac:dyDescent="0.25">
      <c r="A223" s="73"/>
      <c r="B223" s="74" t="s">
        <v>506</v>
      </c>
      <c r="C223" s="74" t="s">
        <v>230</v>
      </c>
      <c r="D223" s="74"/>
      <c r="E223" s="61"/>
      <c r="F223" s="7"/>
      <c r="G223" s="7"/>
      <c r="H223" s="7"/>
      <c r="I223" s="7"/>
      <c r="J223" s="62"/>
      <c r="K223" s="7"/>
      <c r="L223" s="7"/>
      <c r="M223" s="7"/>
      <c r="N223" s="7"/>
      <c r="O223" s="62"/>
      <c r="P223" s="9"/>
      <c r="Q223" s="10"/>
      <c r="R223" s="7"/>
      <c r="S223" s="7"/>
      <c r="T223" s="7"/>
      <c r="U223" s="7"/>
      <c r="V223" s="7"/>
      <c r="W223" s="84">
        <f>+W222</f>
        <v>22.75</v>
      </c>
      <c r="X223" s="63"/>
    </row>
    <row r="224" spans="1:26" x14ac:dyDescent="0.25">
      <c r="A224" s="45">
        <v>93</v>
      </c>
      <c r="B224" s="1" t="s">
        <v>509</v>
      </c>
      <c r="C224" s="1" t="s">
        <v>227</v>
      </c>
      <c r="D224" s="1" t="s">
        <v>170</v>
      </c>
      <c r="E224" s="55"/>
      <c r="F224" s="3">
        <v>7</v>
      </c>
      <c r="G224" s="56">
        <v>6</v>
      </c>
      <c r="H224" s="56">
        <v>6.3</v>
      </c>
      <c r="I224" s="56">
        <v>6.5</v>
      </c>
      <c r="J224" s="57">
        <f>IF(COUNTIF(F224:I224,"")=0,(SUM(F224:I224)-MAX(F224:I224)-MIN(F224:I224))/2,AVERAGE(F224:I224))</f>
        <v>6.4</v>
      </c>
      <c r="K224" s="56">
        <v>6.1</v>
      </c>
      <c r="L224" s="56">
        <v>6.1</v>
      </c>
      <c r="M224" s="56">
        <v>6.3</v>
      </c>
      <c r="N224" s="56">
        <v>6.4</v>
      </c>
      <c r="O224" s="57">
        <f>IF(COUNTIF(K224:N224,"")=0,(SUM(K224:N224)-MAX(K224:N224)-MIN(K224:N224))/2,AVERAGE(K224:N224))</f>
        <v>6.2</v>
      </c>
      <c r="P224" s="58">
        <v>14</v>
      </c>
      <c r="Q224" s="59">
        <v>9.9</v>
      </c>
      <c r="R224" s="56">
        <v>0</v>
      </c>
      <c r="S224" s="56">
        <v>0</v>
      </c>
      <c r="T224" s="56">
        <v>0</v>
      </c>
      <c r="U224" s="56">
        <v>0.1</v>
      </c>
      <c r="V224" s="56"/>
      <c r="W224" s="83">
        <f>+J224+O224+Q224-R224-S224-T224-U224</f>
        <v>22.4</v>
      </c>
      <c r="X224" s="60">
        <v>4</v>
      </c>
    </row>
    <row r="225" spans="1:26" x14ac:dyDescent="0.25">
      <c r="A225" s="73"/>
      <c r="B225" s="74" t="s">
        <v>510</v>
      </c>
      <c r="C225" s="74" t="s">
        <v>226</v>
      </c>
      <c r="D225" s="74"/>
      <c r="E225" s="61"/>
      <c r="F225" s="7"/>
      <c r="G225" s="7"/>
      <c r="H225" s="7"/>
      <c r="I225" s="7"/>
      <c r="J225" s="62"/>
      <c r="K225" s="7"/>
      <c r="L225" s="7"/>
      <c r="M225" s="7"/>
      <c r="N225" s="7"/>
      <c r="O225" s="62"/>
      <c r="P225" s="9"/>
      <c r="Q225" s="10"/>
      <c r="R225" s="7"/>
      <c r="S225" s="7"/>
      <c r="T225" s="7"/>
      <c r="U225" s="7"/>
      <c r="V225" s="7"/>
      <c r="W225" s="84">
        <f>+W224</f>
        <v>22.4</v>
      </c>
      <c r="X225" s="63"/>
    </row>
    <row r="226" spans="1:26" x14ac:dyDescent="0.25">
      <c r="A226" s="103">
        <v>22</v>
      </c>
      <c r="B226" s="101" t="s">
        <v>585</v>
      </c>
      <c r="C226" s="101" t="s">
        <v>586</v>
      </c>
      <c r="D226" s="101" t="s">
        <v>24</v>
      </c>
      <c r="E226" s="55"/>
      <c r="F226" s="56">
        <v>6</v>
      </c>
      <c r="G226" s="56">
        <v>6.1</v>
      </c>
      <c r="H226" s="56">
        <v>5.6</v>
      </c>
      <c r="I226" s="56">
        <v>6</v>
      </c>
      <c r="J226" s="57">
        <f>IF(COUNTIF(F226:I226,"")=0,(SUM(F226:I226)-MAX(F226:I226)-MIN(F226:I226))/2,AVERAGE(F226:I226))</f>
        <v>6.0000000000000009</v>
      </c>
      <c r="K226" s="56">
        <v>6.3</v>
      </c>
      <c r="L226" s="56">
        <v>6.2</v>
      </c>
      <c r="M226" s="56">
        <v>6.5</v>
      </c>
      <c r="N226" s="56">
        <v>6</v>
      </c>
      <c r="O226" s="57">
        <f>IF(COUNTIF(K226:N226,"")=0,(SUM(K226:N226)-MAX(K226:N226)-MIN(K226:N226))/2,AVERAGE(K226:N226))</f>
        <v>6.25</v>
      </c>
      <c r="P226" s="58">
        <v>6</v>
      </c>
      <c r="Q226" s="59">
        <v>9.1</v>
      </c>
      <c r="R226" s="56">
        <v>1</v>
      </c>
      <c r="S226" s="56">
        <v>0.9</v>
      </c>
      <c r="T226" s="56">
        <v>0</v>
      </c>
      <c r="U226" s="56">
        <v>0.2</v>
      </c>
      <c r="V226" s="56"/>
      <c r="W226" s="83">
        <f>+J226+O226+Q226-R226-S226-T226-U226</f>
        <v>19.250000000000004</v>
      </c>
      <c r="X226" s="60">
        <v>5</v>
      </c>
      <c r="Y226" s="101"/>
      <c r="Z226" s="101"/>
    </row>
    <row r="227" spans="1:26" ht="15.75" thickBot="1" x14ac:dyDescent="0.3">
      <c r="A227" s="107"/>
      <c r="B227" s="108" t="s">
        <v>588</v>
      </c>
      <c r="C227" s="108" t="s">
        <v>587</v>
      </c>
      <c r="D227" s="108"/>
      <c r="E227" s="66"/>
      <c r="F227" s="11"/>
      <c r="G227" s="11"/>
      <c r="H227" s="11"/>
      <c r="I227" s="11"/>
      <c r="J227" s="67"/>
      <c r="K227" s="11"/>
      <c r="L227" s="11"/>
      <c r="M227" s="11"/>
      <c r="N227" s="11"/>
      <c r="O227" s="67"/>
      <c r="P227" s="13"/>
      <c r="Q227" s="14"/>
      <c r="R227" s="11"/>
      <c r="S227" s="11"/>
      <c r="T227" s="11"/>
      <c r="U227" s="11"/>
      <c r="V227" s="11"/>
      <c r="W227" s="85">
        <f>+W226</f>
        <v>19.250000000000004</v>
      </c>
      <c r="X227" s="68"/>
      <c r="Y227" s="101"/>
      <c r="Z227" s="101"/>
    </row>
    <row r="228" spans="1:26" ht="15.75" thickBot="1" x14ac:dyDescent="0.3">
      <c r="W228" s="92"/>
    </row>
    <row r="229" spans="1:26" s="81" customFormat="1" x14ac:dyDescent="0.25">
      <c r="A229" s="78" t="s">
        <v>74</v>
      </c>
      <c r="B229" s="79"/>
      <c r="C229" s="79"/>
      <c r="D229" s="79"/>
      <c r="E229" s="80"/>
      <c r="F229" s="2" t="s">
        <v>294</v>
      </c>
      <c r="G229" s="50" t="s">
        <v>300</v>
      </c>
      <c r="H229" s="50" t="s">
        <v>295</v>
      </c>
      <c r="I229" s="50" t="s">
        <v>296</v>
      </c>
      <c r="J229" s="51" t="s">
        <v>573</v>
      </c>
      <c r="K229" s="50" t="s">
        <v>290</v>
      </c>
      <c r="L229" s="50" t="s">
        <v>291</v>
      </c>
      <c r="M229" s="50" t="s">
        <v>292</v>
      </c>
      <c r="N229" s="50" t="s">
        <v>293</v>
      </c>
      <c r="O229" s="51" t="s">
        <v>574</v>
      </c>
      <c r="P229" s="52" t="s">
        <v>299</v>
      </c>
      <c r="Q229" s="53" t="s">
        <v>575</v>
      </c>
      <c r="R229" s="50" t="s">
        <v>576</v>
      </c>
      <c r="S229" s="50" t="s">
        <v>577</v>
      </c>
      <c r="T229" s="50" t="s">
        <v>578</v>
      </c>
      <c r="U229" s="50" t="s">
        <v>579</v>
      </c>
      <c r="V229" s="99"/>
      <c r="W229" s="100" t="s">
        <v>583</v>
      </c>
      <c r="X229" s="54" t="s">
        <v>584</v>
      </c>
    </row>
    <row r="230" spans="1:26" x14ac:dyDescent="0.25">
      <c r="A230" s="45">
        <v>33</v>
      </c>
      <c r="B230" s="1" t="s">
        <v>373</v>
      </c>
      <c r="C230" s="1" t="s">
        <v>83</v>
      </c>
      <c r="D230" s="1" t="s">
        <v>26</v>
      </c>
      <c r="E230" s="55"/>
      <c r="F230" s="3">
        <v>6.6</v>
      </c>
      <c r="G230" s="56">
        <v>6.7</v>
      </c>
      <c r="H230" s="56">
        <v>6.9</v>
      </c>
      <c r="I230" s="56">
        <v>6.1</v>
      </c>
      <c r="J230" s="57">
        <f>IF(COUNTIF(F230:I230,"")=0,(SUM(F230:I230)-MAX(F230:I230)-MIN(F230:I230))/2,AVERAGE(F230:I230))</f>
        <v>6.650000000000003</v>
      </c>
      <c r="K230" s="56">
        <v>6.5</v>
      </c>
      <c r="L230" s="56">
        <v>7.5</v>
      </c>
      <c r="M230" s="56">
        <v>6.8</v>
      </c>
      <c r="N230" s="56">
        <v>7.1</v>
      </c>
      <c r="O230" s="57">
        <f>IF(COUNTIF(K230:N230,"")=0,(SUM(K230:N230)-MAX(K230:N230)-MIN(K230:N230))/2,AVERAGE(K230:N230))</f>
        <v>6.9499999999999993</v>
      </c>
      <c r="P230" s="58">
        <v>37</v>
      </c>
      <c r="Q230" s="59">
        <v>9.4</v>
      </c>
      <c r="R230" s="56">
        <v>0</v>
      </c>
      <c r="S230" s="56">
        <v>0</v>
      </c>
      <c r="T230" s="56">
        <v>0</v>
      </c>
      <c r="U230" s="56">
        <v>0</v>
      </c>
      <c r="V230" s="56"/>
      <c r="W230" s="83">
        <f>+J230+O230+Q230-R230-S230-T230-U230</f>
        <v>23</v>
      </c>
      <c r="X230" s="60">
        <v>1</v>
      </c>
    </row>
    <row r="231" spans="1:26" x14ac:dyDescent="0.25">
      <c r="A231" s="73"/>
      <c r="B231" s="74" t="s">
        <v>374</v>
      </c>
      <c r="C231" s="74" t="s">
        <v>84</v>
      </c>
      <c r="D231" s="74"/>
      <c r="E231" s="61"/>
      <c r="F231" s="7"/>
      <c r="G231" s="7"/>
      <c r="H231" s="7"/>
      <c r="I231" s="7"/>
      <c r="J231" s="62"/>
      <c r="K231" s="7"/>
      <c r="L231" s="7"/>
      <c r="M231" s="7"/>
      <c r="N231" s="7"/>
      <c r="O231" s="62"/>
      <c r="P231" s="9"/>
      <c r="Q231" s="10"/>
      <c r="R231" s="7"/>
      <c r="S231" s="7"/>
      <c r="T231" s="7"/>
      <c r="U231" s="7"/>
      <c r="V231" s="7"/>
      <c r="W231" s="84">
        <f>+W230</f>
        <v>23</v>
      </c>
      <c r="X231" s="63"/>
    </row>
    <row r="232" spans="1:26" x14ac:dyDescent="0.25">
      <c r="A232" s="45">
        <v>29</v>
      </c>
      <c r="B232" s="1" t="s">
        <v>365</v>
      </c>
      <c r="C232" s="1" t="s">
        <v>75</v>
      </c>
      <c r="D232" s="1" t="s">
        <v>27</v>
      </c>
      <c r="E232" s="55"/>
      <c r="F232" s="56">
        <v>7</v>
      </c>
      <c r="G232" s="56">
        <v>7</v>
      </c>
      <c r="H232" s="56">
        <v>6.5</v>
      </c>
      <c r="I232" s="56">
        <v>6.9</v>
      </c>
      <c r="J232" s="57">
        <f>IF(COUNTIF(F232:I232,"")=0,(SUM(F232:I232)-MAX(F232:I232)-MIN(F232:I232))/2,AVERAGE(F232:I232))</f>
        <v>6.9499999999999993</v>
      </c>
      <c r="K232" s="56">
        <v>6.7</v>
      </c>
      <c r="L232" s="56">
        <v>6.7</v>
      </c>
      <c r="M232" s="56">
        <v>7.2</v>
      </c>
      <c r="N232" s="56">
        <v>6.6</v>
      </c>
      <c r="O232" s="57">
        <f>IF(COUNTIF(K232:N232,"")=0,(SUM(K232:N232)-MAX(K232:N232)-MIN(K232:N232))/2,AVERAGE(K232:N232))</f>
        <v>6.700000000000002</v>
      </c>
      <c r="P232" s="58">
        <v>47</v>
      </c>
      <c r="Q232" s="59">
        <v>10</v>
      </c>
      <c r="R232" s="56">
        <v>0</v>
      </c>
      <c r="S232" s="56">
        <v>0.9</v>
      </c>
      <c r="T232" s="56">
        <v>0</v>
      </c>
      <c r="U232" s="56">
        <v>0</v>
      </c>
      <c r="V232" s="56"/>
      <c r="W232" s="83">
        <f>+J232+O232+Q232-R232-S232-T232-U232</f>
        <v>22.750000000000004</v>
      </c>
      <c r="X232" s="60">
        <v>2</v>
      </c>
    </row>
    <row r="233" spans="1:26" x14ac:dyDescent="0.25">
      <c r="A233" s="73"/>
      <c r="B233" s="74" t="s">
        <v>366</v>
      </c>
      <c r="C233" s="74" t="s">
        <v>76</v>
      </c>
      <c r="D233" s="74"/>
      <c r="E233" s="61"/>
      <c r="F233" s="7"/>
      <c r="G233" s="7"/>
      <c r="H233" s="7"/>
      <c r="I233" s="7"/>
      <c r="J233" s="62"/>
      <c r="K233" s="7"/>
      <c r="L233" s="7"/>
      <c r="M233" s="7"/>
      <c r="N233" s="7"/>
      <c r="O233" s="62"/>
      <c r="P233" s="9"/>
      <c r="Q233" s="10"/>
      <c r="R233" s="7"/>
      <c r="S233" s="7"/>
      <c r="T233" s="7"/>
      <c r="U233" s="7"/>
      <c r="V233" s="7"/>
      <c r="W233" s="84">
        <f>+W232</f>
        <v>22.750000000000004</v>
      </c>
      <c r="X233" s="63"/>
    </row>
    <row r="234" spans="1:26" x14ac:dyDescent="0.25">
      <c r="A234" s="45">
        <v>30</v>
      </c>
      <c r="B234" s="1" t="s">
        <v>367</v>
      </c>
      <c r="C234" s="1" t="s">
        <v>77</v>
      </c>
      <c r="D234" s="1" t="s">
        <v>27</v>
      </c>
      <c r="E234" s="55"/>
      <c r="F234" s="3">
        <v>6</v>
      </c>
      <c r="G234" s="56">
        <v>6.6</v>
      </c>
      <c r="H234" s="56">
        <v>6.3</v>
      </c>
      <c r="I234" s="56">
        <v>5.7</v>
      </c>
      <c r="J234" s="57">
        <f>IF(COUNTIF(F234:I234,"")=0,(SUM(F234:I234)-MAX(F234:I234)-MIN(F234:I234))/2,AVERAGE(F234:I234))</f>
        <v>6.15</v>
      </c>
      <c r="K234" s="56">
        <v>6.3</v>
      </c>
      <c r="L234" s="56">
        <v>5.8</v>
      </c>
      <c r="M234" s="56">
        <v>5.3</v>
      </c>
      <c r="N234" s="56">
        <v>6.1</v>
      </c>
      <c r="O234" s="57">
        <f>IF(COUNTIF(K234:N234,"")=0,(SUM(K234:N234)-MAX(K234:N234)-MIN(K234:N234))/2,AVERAGE(K234:N234))</f>
        <v>5.9499999999999993</v>
      </c>
      <c r="P234" s="58">
        <v>42</v>
      </c>
      <c r="Q234" s="59">
        <v>10</v>
      </c>
      <c r="R234" s="56">
        <v>0</v>
      </c>
      <c r="S234" s="56">
        <v>1.5</v>
      </c>
      <c r="T234" s="56">
        <v>0</v>
      </c>
      <c r="U234" s="56">
        <v>0</v>
      </c>
      <c r="V234" s="56"/>
      <c r="W234" s="83">
        <f>+J234+O234+Q234-R234-S234-T234-U234</f>
        <v>20.6</v>
      </c>
      <c r="X234" s="60">
        <v>3</v>
      </c>
    </row>
    <row r="235" spans="1:26" ht="15.75" thickBot="1" x14ac:dyDescent="0.3">
      <c r="A235" s="46"/>
      <c r="B235" s="47" t="s">
        <v>368</v>
      </c>
      <c r="C235" s="47" t="s">
        <v>78</v>
      </c>
      <c r="D235" s="47"/>
      <c r="E235" s="66"/>
      <c r="F235" s="11"/>
      <c r="G235" s="11"/>
      <c r="H235" s="11"/>
      <c r="I235" s="11"/>
      <c r="J235" s="67"/>
      <c r="K235" s="11"/>
      <c r="L235" s="11"/>
      <c r="M235" s="11"/>
      <c r="N235" s="11"/>
      <c r="O235" s="67"/>
      <c r="P235" s="13"/>
      <c r="Q235" s="14"/>
      <c r="R235" s="11"/>
      <c r="S235" s="11"/>
      <c r="T235" s="11"/>
      <c r="U235" s="11"/>
      <c r="V235" s="11"/>
      <c r="W235" s="85">
        <f>+W234</f>
        <v>20.6</v>
      </c>
      <c r="X235" s="68"/>
    </row>
    <row r="236" spans="1:26" ht="15.75" thickBot="1" x14ac:dyDescent="0.3">
      <c r="W236" s="92"/>
    </row>
    <row r="237" spans="1:26" s="81" customFormat="1" x14ac:dyDescent="0.25">
      <c r="A237" s="78" t="s">
        <v>89</v>
      </c>
      <c r="B237" s="79"/>
      <c r="C237" s="79"/>
      <c r="D237" s="79"/>
      <c r="E237" s="80"/>
      <c r="F237" s="50" t="s">
        <v>294</v>
      </c>
      <c r="G237" s="50" t="s">
        <v>300</v>
      </c>
      <c r="H237" s="50" t="s">
        <v>295</v>
      </c>
      <c r="I237" s="50" t="s">
        <v>296</v>
      </c>
      <c r="J237" s="51" t="s">
        <v>573</v>
      </c>
      <c r="K237" s="50" t="s">
        <v>290</v>
      </c>
      <c r="L237" s="50" t="s">
        <v>291</v>
      </c>
      <c r="M237" s="50" t="s">
        <v>292</v>
      </c>
      <c r="N237" s="50" t="s">
        <v>293</v>
      </c>
      <c r="O237" s="51" t="s">
        <v>574</v>
      </c>
      <c r="P237" s="52" t="s">
        <v>299</v>
      </c>
      <c r="Q237" s="53" t="s">
        <v>575</v>
      </c>
      <c r="R237" s="50" t="s">
        <v>576</v>
      </c>
      <c r="S237" s="50" t="s">
        <v>577</v>
      </c>
      <c r="T237" s="50" t="s">
        <v>578</v>
      </c>
      <c r="U237" s="50" t="s">
        <v>579</v>
      </c>
      <c r="V237" s="99"/>
      <c r="W237" s="100" t="s">
        <v>583</v>
      </c>
      <c r="X237" s="54" t="s">
        <v>584</v>
      </c>
    </row>
    <row r="238" spans="1:26" x14ac:dyDescent="0.25">
      <c r="A238" s="45">
        <v>38</v>
      </c>
      <c r="B238" s="1" t="s">
        <v>382</v>
      </c>
      <c r="C238" s="1" t="s">
        <v>93</v>
      </c>
      <c r="D238" s="1" t="s">
        <v>27</v>
      </c>
      <c r="E238" s="55"/>
      <c r="F238" s="56">
        <v>7.3</v>
      </c>
      <c r="G238" s="56">
        <v>7.2</v>
      </c>
      <c r="H238" s="56">
        <v>7.5</v>
      </c>
      <c r="I238" s="56">
        <v>7.2</v>
      </c>
      <c r="J238" s="57">
        <f>IF(COUNTIF(F238:I238,"")=0,(SUM(F238:I238)-MAX(F238:I238)-MIN(F238:I238))/2,AVERAGE(F238:I238))</f>
        <v>7.25</v>
      </c>
      <c r="K238" s="56">
        <v>7.5</v>
      </c>
      <c r="L238" s="56">
        <v>7.1</v>
      </c>
      <c r="M238" s="56">
        <v>8.1</v>
      </c>
      <c r="N238" s="56">
        <v>7.5</v>
      </c>
      <c r="O238" s="57">
        <f>IF(COUNTIF(K238:N238,"")=0,(SUM(K238:N238)-MAX(K238:N238)-MIN(K238:N238))/2,AVERAGE(K238:N238))</f>
        <v>7.5000000000000009</v>
      </c>
      <c r="P238" s="58">
        <v>46</v>
      </c>
      <c r="Q238" s="59">
        <v>10</v>
      </c>
      <c r="R238" s="56">
        <v>0</v>
      </c>
      <c r="S238" s="56">
        <v>0.6</v>
      </c>
      <c r="T238" s="56">
        <v>0</v>
      </c>
      <c r="U238" s="56">
        <v>0</v>
      </c>
      <c r="V238" s="56"/>
      <c r="W238" s="83">
        <f>+J238+O238+Q238-R238-S238-T238-U238</f>
        <v>24.15</v>
      </c>
      <c r="X238" s="60">
        <v>1</v>
      </c>
    </row>
    <row r="239" spans="1:26" x14ac:dyDescent="0.25">
      <c r="A239" s="45"/>
      <c r="B239" s="1" t="s">
        <v>383</v>
      </c>
      <c r="C239" s="1" t="s">
        <v>94</v>
      </c>
      <c r="E239" s="55"/>
      <c r="F239" s="3"/>
      <c r="G239" s="3"/>
      <c r="H239" s="3"/>
      <c r="I239" s="3"/>
      <c r="J239" s="64"/>
      <c r="K239" s="3"/>
      <c r="L239" s="3"/>
      <c r="M239" s="3"/>
      <c r="N239" s="3"/>
      <c r="O239" s="64"/>
      <c r="P239" s="4"/>
      <c r="Q239" s="5"/>
      <c r="R239" s="3"/>
      <c r="S239" s="3"/>
      <c r="T239" s="3"/>
      <c r="U239" s="3"/>
      <c r="V239" s="3"/>
      <c r="W239" s="86">
        <f>+W238</f>
        <v>24.15</v>
      </c>
      <c r="X239" s="6"/>
    </row>
    <row r="240" spans="1:26" x14ac:dyDescent="0.25">
      <c r="A240" s="73"/>
      <c r="B240" s="74" t="s">
        <v>384</v>
      </c>
      <c r="C240" s="74" t="s">
        <v>95</v>
      </c>
      <c r="D240" s="74"/>
      <c r="E240" s="61"/>
      <c r="F240" s="3"/>
      <c r="G240" s="3"/>
      <c r="H240" s="3"/>
      <c r="I240" s="3"/>
      <c r="J240" s="64"/>
      <c r="K240" s="3"/>
      <c r="L240" s="3"/>
      <c r="M240" s="3"/>
      <c r="N240" s="3"/>
      <c r="O240" s="64"/>
      <c r="P240" s="4"/>
      <c r="Q240" s="5"/>
      <c r="R240" s="3"/>
      <c r="S240" s="3"/>
      <c r="T240" s="3"/>
      <c r="U240" s="3"/>
      <c r="V240" s="3"/>
      <c r="W240" s="86">
        <f>+W238</f>
        <v>24.15</v>
      </c>
      <c r="X240" s="63"/>
    </row>
    <row r="241" spans="1:24" x14ac:dyDescent="0.25">
      <c r="A241" s="45">
        <v>116</v>
      </c>
      <c r="B241" s="1" t="s">
        <v>560</v>
      </c>
      <c r="C241" s="1" t="s">
        <v>282</v>
      </c>
      <c r="D241" s="1" t="s">
        <v>255</v>
      </c>
      <c r="E241" s="55"/>
      <c r="F241" s="56">
        <v>7.2</v>
      </c>
      <c r="G241" s="56">
        <v>6.2</v>
      </c>
      <c r="H241" s="56">
        <v>7</v>
      </c>
      <c r="I241" s="56">
        <v>6.7</v>
      </c>
      <c r="J241" s="57">
        <f>IF(COUNTIF(F241:I241,"")=0,(SUM(F241:I241)-MAX(F241:I241)-MIN(F241:I241))/2,AVERAGE(F241:I241))</f>
        <v>6.85</v>
      </c>
      <c r="K241" s="56">
        <v>7</v>
      </c>
      <c r="L241" s="56">
        <v>6.4</v>
      </c>
      <c r="M241" s="56">
        <v>7.3</v>
      </c>
      <c r="N241" s="56">
        <v>7.4</v>
      </c>
      <c r="O241" s="57">
        <f>IF(COUNTIF(K241:N241,"")=0,(SUM(K241:N241)-MAX(K241:N241)-MIN(K241:N241))/2,AVERAGE(K241:N241))</f>
        <v>7.1500000000000012</v>
      </c>
      <c r="P241" s="58">
        <v>41</v>
      </c>
      <c r="Q241" s="59">
        <v>10</v>
      </c>
      <c r="R241" s="56">
        <v>0</v>
      </c>
      <c r="S241" s="56">
        <v>0</v>
      </c>
      <c r="T241" s="56">
        <v>0</v>
      </c>
      <c r="U241" s="56">
        <v>0</v>
      </c>
      <c r="V241" s="56"/>
      <c r="W241" s="83">
        <f>+J241+O241+Q241-R241-S241-T241-U241</f>
        <v>24</v>
      </c>
      <c r="X241" s="6">
        <v>2</v>
      </c>
    </row>
    <row r="242" spans="1:24" x14ac:dyDescent="0.25">
      <c r="A242" s="45"/>
      <c r="B242" s="1" t="s">
        <v>561</v>
      </c>
      <c r="C242" s="1" t="s">
        <v>283</v>
      </c>
      <c r="E242" s="55"/>
      <c r="F242" s="3"/>
      <c r="G242" s="3"/>
      <c r="H242" s="3"/>
      <c r="I242" s="3"/>
      <c r="J242" s="64"/>
      <c r="K242" s="3"/>
      <c r="L242" s="3"/>
      <c r="M242" s="3"/>
      <c r="N242" s="3"/>
      <c r="O242" s="64"/>
      <c r="P242" s="4"/>
      <c r="Q242" s="5"/>
      <c r="R242" s="3"/>
      <c r="S242" s="3"/>
      <c r="T242" s="3"/>
      <c r="U242" s="3"/>
      <c r="V242" s="3"/>
      <c r="W242" s="86">
        <f>+W241</f>
        <v>24</v>
      </c>
      <c r="X242" s="6"/>
    </row>
    <row r="243" spans="1:24" x14ac:dyDescent="0.25">
      <c r="A243" s="73"/>
      <c r="B243" s="74" t="s">
        <v>562</v>
      </c>
      <c r="C243" s="74" t="s">
        <v>284</v>
      </c>
      <c r="D243" s="74"/>
      <c r="E243" s="61"/>
      <c r="F243" s="65"/>
      <c r="G243" s="7"/>
      <c r="H243" s="7"/>
      <c r="I243" s="7"/>
      <c r="J243" s="8"/>
      <c r="K243" s="7"/>
      <c r="L243" s="7"/>
      <c r="M243" s="7"/>
      <c r="N243" s="7"/>
      <c r="O243" s="8"/>
      <c r="P243" s="9"/>
      <c r="Q243" s="10"/>
      <c r="R243" s="7"/>
      <c r="S243" s="7"/>
      <c r="T243" s="7"/>
      <c r="U243" s="7"/>
      <c r="V243" s="7"/>
      <c r="W243" s="84">
        <f>+W241</f>
        <v>24</v>
      </c>
      <c r="X243" s="63"/>
    </row>
    <row r="244" spans="1:24" x14ac:dyDescent="0.25">
      <c r="A244" s="45">
        <v>79</v>
      </c>
      <c r="B244" s="1" t="s">
        <v>481</v>
      </c>
      <c r="C244" s="1" t="s">
        <v>124</v>
      </c>
      <c r="D244" s="1" t="s">
        <v>166</v>
      </c>
      <c r="E244" s="55"/>
      <c r="F244" s="56">
        <v>7.5</v>
      </c>
      <c r="G244" s="56">
        <v>6.9</v>
      </c>
      <c r="H244" s="56">
        <v>7.2</v>
      </c>
      <c r="I244" s="56">
        <v>7.58</v>
      </c>
      <c r="J244" s="57">
        <f>IF(COUNTIF(F244:I244,"")=0,(SUM(F244:I244)-MAX(F244:I244)-MIN(F244:I244))/2,AVERAGE(F244:I244))</f>
        <v>7.3500000000000005</v>
      </c>
      <c r="K244" s="56">
        <v>7.5</v>
      </c>
      <c r="L244" s="56">
        <v>7.7</v>
      </c>
      <c r="M244" s="56">
        <v>8</v>
      </c>
      <c r="N244" s="56">
        <v>8.3000000000000007</v>
      </c>
      <c r="O244" s="57">
        <f>IF(COUNTIF(K244:N244,"")=0,(SUM(K244:N244)-MAX(K244:N244)-MIN(K244:N244))/2,AVERAGE(K244:N244))</f>
        <v>7.85</v>
      </c>
      <c r="P244" s="58">
        <v>43</v>
      </c>
      <c r="Q244" s="59">
        <v>10</v>
      </c>
      <c r="R244" s="56">
        <v>1</v>
      </c>
      <c r="S244" s="56">
        <v>0.3</v>
      </c>
      <c r="T244" s="56">
        <v>0</v>
      </c>
      <c r="U244" s="56">
        <v>0</v>
      </c>
      <c r="V244" s="56"/>
      <c r="W244" s="83">
        <f>+J244+O244+Q244-R244-S244-T244-U244</f>
        <v>23.9</v>
      </c>
      <c r="X244" s="60">
        <v>3</v>
      </c>
    </row>
    <row r="245" spans="1:24" x14ac:dyDescent="0.25">
      <c r="A245" s="45"/>
      <c r="B245" s="1" t="s">
        <v>482</v>
      </c>
      <c r="C245" s="1" t="s">
        <v>202</v>
      </c>
      <c r="E245" s="55"/>
      <c r="F245" s="3"/>
      <c r="G245" s="3"/>
      <c r="H245" s="3"/>
      <c r="I245" s="3"/>
      <c r="J245" s="64"/>
      <c r="K245" s="3"/>
      <c r="L245" s="3"/>
      <c r="M245" s="3"/>
      <c r="N245" s="3"/>
      <c r="O245" s="64"/>
      <c r="P245" s="4"/>
      <c r="Q245" s="5"/>
      <c r="R245" s="3"/>
      <c r="S245" s="3"/>
      <c r="T245" s="3"/>
      <c r="U245" s="3"/>
      <c r="V245" s="3"/>
      <c r="W245" s="86">
        <f>+W244</f>
        <v>23.9</v>
      </c>
      <c r="X245" s="6"/>
    </row>
    <row r="246" spans="1:24" x14ac:dyDescent="0.25">
      <c r="A246" s="73"/>
      <c r="B246" s="74" t="s">
        <v>483</v>
      </c>
      <c r="C246" s="74" t="s">
        <v>201</v>
      </c>
      <c r="D246" s="74"/>
      <c r="E246" s="61"/>
      <c r="F246" s="3"/>
      <c r="G246" s="3"/>
      <c r="H246" s="3"/>
      <c r="I246" s="3"/>
      <c r="J246" s="64"/>
      <c r="K246" s="3"/>
      <c r="L246" s="3"/>
      <c r="M246" s="3"/>
      <c r="N246" s="3"/>
      <c r="O246" s="64"/>
      <c r="P246" s="4"/>
      <c r="Q246" s="5"/>
      <c r="R246" s="3"/>
      <c r="S246" s="3"/>
      <c r="T246" s="3"/>
      <c r="U246" s="3"/>
      <c r="V246" s="3"/>
      <c r="W246" s="86">
        <f>+W244</f>
        <v>23.9</v>
      </c>
      <c r="X246" s="63"/>
    </row>
    <row r="247" spans="1:24" x14ac:dyDescent="0.25">
      <c r="A247" s="45">
        <v>77</v>
      </c>
      <c r="B247" s="1" t="s">
        <v>475</v>
      </c>
      <c r="C247" s="1" t="s">
        <v>208</v>
      </c>
      <c r="D247" s="1" t="s">
        <v>40</v>
      </c>
      <c r="E247" s="55"/>
      <c r="F247" s="56">
        <v>7.1</v>
      </c>
      <c r="G247" s="56">
        <v>7.1</v>
      </c>
      <c r="H247" s="56">
        <v>6.6</v>
      </c>
      <c r="I247" s="56">
        <v>7.5</v>
      </c>
      <c r="J247" s="57">
        <f>IF(COUNTIF(F247:I247,"")=0,(SUM(F247:I247)-MAX(F247:I247)-MIN(F247:I247))/2,AVERAGE(F247:I247))</f>
        <v>7.0999999999999988</v>
      </c>
      <c r="K247" s="56">
        <v>7.6</v>
      </c>
      <c r="L247" s="56">
        <v>7.3</v>
      </c>
      <c r="M247" s="56">
        <v>7.9</v>
      </c>
      <c r="N247" s="56">
        <v>7.8</v>
      </c>
      <c r="O247" s="57">
        <f>IF(COUNTIF(K247:N247,"")=0,(SUM(K247:N247)-MAX(K247:N247)-MIN(K247:N247))/2,AVERAGE(K247:N247))</f>
        <v>7.6999999999999975</v>
      </c>
      <c r="P247" s="58">
        <v>41</v>
      </c>
      <c r="Q247" s="59">
        <v>10</v>
      </c>
      <c r="R247" s="56">
        <v>1</v>
      </c>
      <c r="S247" s="56">
        <v>0</v>
      </c>
      <c r="T247" s="56">
        <v>0</v>
      </c>
      <c r="U247" s="56">
        <v>0</v>
      </c>
      <c r="V247" s="56"/>
      <c r="W247" s="83">
        <f>+J247+O247+Q247-R247-S247-T247-U247</f>
        <v>23.799999999999997</v>
      </c>
      <c r="X247" s="6">
        <v>4</v>
      </c>
    </row>
    <row r="248" spans="1:24" x14ac:dyDescent="0.25">
      <c r="A248" s="45"/>
      <c r="B248" s="1" t="s">
        <v>476</v>
      </c>
      <c r="C248" s="1" t="s">
        <v>207</v>
      </c>
      <c r="E248" s="55"/>
      <c r="F248" s="3"/>
      <c r="G248" s="3"/>
      <c r="H248" s="3"/>
      <c r="I248" s="3"/>
      <c r="J248" s="64"/>
      <c r="K248" s="3"/>
      <c r="L248" s="3"/>
      <c r="M248" s="3"/>
      <c r="N248" s="3"/>
      <c r="O248" s="64"/>
      <c r="P248" s="4"/>
      <c r="Q248" s="5"/>
      <c r="R248" s="3"/>
      <c r="S248" s="3"/>
      <c r="T248" s="3"/>
      <c r="U248" s="3"/>
      <c r="V248" s="3"/>
      <c r="W248" s="86">
        <f>+W247</f>
        <v>23.799999999999997</v>
      </c>
      <c r="X248" s="6"/>
    </row>
    <row r="249" spans="1:24" x14ac:dyDescent="0.25">
      <c r="A249" s="73"/>
      <c r="B249" s="74" t="s">
        <v>477</v>
      </c>
      <c r="C249" s="74" t="s">
        <v>206</v>
      </c>
      <c r="D249" s="74"/>
      <c r="E249" s="61"/>
      <c r="F249" s="65"/>
      <c r="G249" s="7"/>
      <c r="H249" s="7"/>
      <c r="I249" s="7"/>
      <c r="J249" s="8"/>
      <c r="K249" s="7"/>
      <c r="L249" s="7"/>
      <c r="M249" s="7"/>
      <c r="N249" s="7"/>
      <c r="O249" s="8"/>
      <c r="P249" s="9"/>
      <c r="Q249" s="10"/>
      <c r="R249" s="7"/>
      <c r="S249" s="7"/>
      <c r="T249" s="7"/>
      <c r="U249" s="7"/>
      <c r="V249" s="7"/>
      <c r="W249" s="84">
        <f>+W247</f>
        <v>23.799999999999997</v>
      </c>
      <c r="X249" s="63"/>
    </row>
    <row r="250" spans="1:24" x14ac:dyDescent="0.25">
      <c r="A250" s="45">
        <v>40</v>
      </c>
      <c r="B250" s="1" t="s">
        <v>388</v>
      </c>
      <c r="C250" s="1" t="s">
        <v>99</v>
      </c>
      <c r="D250" s="1" t="s">
        <v>27</v>
      </c>
      <c r="E250" s="55"/>
      <c r="F250" s="56">
        <v>6.6</v>
      </c>
      <c r="G250" s="56">
        <v>6.6</v>
      </c>
      <c r="H250" s="56">
        <v>6.9</v>
      </c>
      <c r="I250" s="56">
        <v>7.2</v>
      </c>
      <c r="J250" s="57">
        <f>IF(COUNTIF(F250:I250,"")=0,(SUM(F250:I250)-MAX(F250:I250)-MIN(F250:I250))/2,AVERAGE(F250:I250))</f>
        <v>6.7500000000000009</v>
      </c>
      <c r="K250" s="56">
        <v>7.4</v>
      </c>
      <c r="L250" s="56">
        <v>6.8</v>
      </c>
      <c r="M250" s="56">
        <v>7.5</v>
      </c>
      <c r="N250" s="56">
        <v>7.2</v>
      </c>
      <c r="O250" s="57">
        <f>IF(COUNTIF(K250:N250,"")=0,(SUM(K250:N250)-MAX(K250:N250)-MIN(K250:N250))/2,AVERAGE(K250:N250))</f>
        <v>7.2999999999999989</v>
      </c>
      <c r="P250" s="58">
        <v>40</v>
      </c>
      <c r="Q250" s="59">
        <v>10</v>
      </c>
      <c r="R250" s="56">
        <v>0</v>
      </c>
      <c r="S250" s="56">
        <v>0.3</v>
      </c>
      <c r="T250" s="56">
        <v>0</v>
      </c>
      <c r="U250" s="56">
        <v>0</v>
      </c>
      <c r="V250" s="56"/>
      <c r="W250" s="83">
        <f>+J250+O250+Q250-R250-S250-T250-U250</f>
        <v>23.75</v>
      </c>
      <c r="X250" s="60">
        <v>5</v>
      </c>
    </row>
    <row r="251" spans="1:24" x14ac:dyDescent="0.25">
      <c r="A251" s="45"/>
      <c r="B251" s="1" t="s">
        <v>389</v>
      </c>
      <c r="C251" s="1" t="s">
        <v>100</v>
      </c>
      <c r="E251" s="55"/>
      <c r="F251" s="3"/>
      <c r="G251" s="3"/>
      <c r="H251" s="3"/>
      <c r="I251" s="3"/>
      <c r="J251" s="64"/>
      <c r="K251" s="3"/>
      <c r="L251" s="3"/>
      <c r="M251" s="3"/>
      <c r="N251" s="3"/>
      <c r="O251" s="64"/>
      <c r="P251" s="4"/>
      <c r="Q251" s="5"/>
      <c r="R251" s="3"/>
      <c r="S251" s="3"/>
      <c r="T251" s="3"/>
      <c r="U251" s="3"/>
      <c r="V251" s="3"/>
      <c r="W251" s="86">
        <f>+W250</f>
        <v>23.75</v>
      </c>
      <c r="X251" s="6"/>
    </row>
    <row r="252" spans="1:24" x14ac:dyDescent="0.25">
      <c r="A252" s="73"/>
      <c r="B252" s="74" t="s">
        <v>390</v>
      </c>
      <c r="C252" s="74" t="s">
        <v>101</v>
      </c>
      <c r="D252" s="74"/>
      <c r="E252" s="61"/>
      <c r="F252" s="3"/>
      <c r="G252" s="3"/>
      <c r="H252" s="3"/>
      <c r="I252" s="3"/>
      <c r="J252" s="64"/>
      <c r="K252" s="3"/>
      <c r="L252" s="3"/>
      <c r="M252" s="3"/>
      <c r="N252" s="3"/>
      <c r="O252" s="64"/>
      <c r="P252" s="4"/>
      <c r="Q252" s="5"/>
      <c r="R252" s="3"/>
      <c r="S252" s="3"/>
      <c r="T252" s="3"/>
      <c r="U252" s="3"/>
      <c r="V252" s="3"/>
      <c r="W252" s="86">
        <f>+W250</f>
        <v>23.75</v>
      </c>
      <c r="X252" s="63"/>
    </row>
    <row r="253" spans="1:24" x14ac:dyDescent="0.25">
      <c r="A253" s="45">
        <v>39</v>
      </c>
      <c r="B253" s="1" t="s">
        <v>385</v>
      </c>
      <c r="C253" s="1" t="s">
        <v>96</v>
      </c>
      <c r="D253" s="1" t="s">
        <v>27</v>
      </c>
      <c r="E253" s="55"/>
      <c r="F253" s="56">
        <v>5.8</v>
      </c>
      <c r="G253" s="56">
        <v>6.5</v>
      </c>
      <c r="H253" s="56">
        <v>6.8</v>
      </c>
      <c r="I253" s="56">
        <v>6.2</v>
      </c>
      <c r="J253" s="57">
        <f>IF(COUNTIF(F253:I253,"")=0,(SUM(F253:I253)-MAX(F253:I253)-MIN(F253:I253))/2,AVERAGE(F253:I253))</f>
        <v>6.35</v>
      </c>
      <c r="K253" s="56">
        <v>6.9</v>
      </c>
      <c r="L253" s="56">
        <v>6.9</v>
      </c>
      <c r="M253" s="56">
        <v>7</v>
      </c>
      <c r="N253" s="56">
        <v>6.5</v>
      </c>
      <c r="O253" s="57">
        <f>IF(COUNTIF(K253:N253,"")=0,(SUM(K253:N253)-MAX(K253:N253)-MIN(K253:N253))/2,AVERAGE(K253:N253))</f>
        <v>6.9</v>
      </c>
      <c r="P253" s="58">
        <v>47</v>
      </c>
      <c r="Q253" s="59">
        <v>10</v>
      </c>
      <c r="R253" s="56">
        <v>0</v>
      </c>
      <c r="S253" s="56">
        <v>0</v>
      </c>
      <c r="T253" s="56">
        <v>0</v>
      </c>
      <c r="U253" s="56">
        <v>0</v>
      </c>
      <c r="V253" s="56"/>
      <c r="W253" s="83">
        <f>+J253+O253+Q253-R253-S253-T253-U253</f>
        <v>23.25</v>
      </c>
      <c r="X253" s="6">
        <v>6</v>
      </c>
    </row>
    <row r="254" spans="1:24" x14ac:dyDescent="0.25">
      <c r="A254" s="45"/>
      <c r="B254" s="1" t="s">
        <v>386</v>
      </c>
      <c r="C254" s="1" t="s">
        <v>97</v>
      </c>
      <c r="E254" s="55"/>
      <c r="F254" s="3"/>
      <c r="G254" s="3"/>
      <c r="H254" s="3"/>
      <c r="I254" s="3"/>
      <c r="J254" s="64"/>
      <c r="K254" s="3"/>
      <c r="L254" s="3"/>
      <c r="M254" s="3"/>
      <c r="N254" s="3"/>
      <c r="O254" s="64"/>
      <c r="P254" s="4"/>
      <c r="Q254" s="5"/>
      <c r="R254" s="3"/>
      <c r="S254" s="3"/>
      <c r="T254" s="3"/>
      <c r="U254" s="3"/>
      <c r="V254" s="3"/>
      <c r="W254" s="86">
        <f>+W253</f>
        <v>23.25</v>
      </c>
      <c r="X254" s="6"/>
    </row>
    <row r="255" spans="1:24" x14ac:dyDescent="0.25">
      <c r="A255" s="73"/>
      <c r="B255" s="74" t="s">
        <v>387</v>
      </c>
      <c r="C255" s="74" t="s">
        <v>98</v>
      </c>
      <c r="D255" s="74"/>
      <c r="E255" s="61"/>
      <c r="F255" s="65"/>
      <c r="G255" s="7"/>
      <c r="H255" s="7"/>
      <c r="I255" s="7"/>
      <c r="J255" s="8"/>
      <c r="K255" s="7"/>
      <c r="L255" s="7"/>
      <c r="M255" s="7"/>
      <c r="N255" s="7"/>
      <c r="O255" s="8"/>
      <c r="P255" s="9"/>
      <c r="Q255" s="10"/>
      <c r="R255" s="7"/>
      <c r="S255" s="7"/>
      <c r="T255" s="7"/>
      <c r="U255" s="7"/>
      <c r="V255" s="7"/>
      <c r="W255" s="84">
        <f>+W253</f>
        <v>23.25</v>
      </c>
      <c r="X255" s="63"/>
    </row>
    <row r="256" spans="1:24" x14ac:dyDescent="0.25">
      <c r="A256" s="45">
        <v>36</v>
      </c>
      <c r="B256" s="1" t="s">
        <v>379</v>
      </c>
      <c r="C256" s="1" t="s">
        <v>90</v>
      </c>
      <c r="D256" s="1" t="s">
        <v>24</v>
      </c>
      <c r="E256" s="55"/>
      <c r="F256" s="56">
        <v>5.5</v>
      </c>
      <c r="G256" s="56">
        <v>6.3</v>
      </c>
      <c r="H256" s="56">
        <v>6.3</v>
      </c>
      <c r="I256" s="56">
        <v>6</v>
      </c>
      <c r="J256" s="57">
        <f>IF(COUNTIF(F256:I256,"")=0,(SUM(F256:I256)-MAX(F256:I256)-MIN(F256:I256))/2,AVERAGE(F256:I256))</f>
        <v>6.15</v>
      </c>
      <c r="K256" s="56">
        <v>6.6</v>
      </c>
      <c r="L256" s="56">
        <v>6.8</v>
      </c>
      <c r="M256" s="56">
        <v>7.6</v>
      </c>
      <c r="N256" s="56">
        <v>7.1</v>
      </c>
      <c r="O256" s="57">
        <f>IF(COUNTIF(K256:N256,"")=0,(SUM(K256:N256)-MAX(K256:N256)-MIN(K256:N256))/2,AVERAGE(K256:N256))</f>
        <v>6.95</v>
      </c>
      <c r="P256" s="58">
        <v>41</v>
      </c>
      <c r="Q256" s="59">
        <v>10</v>
      </c>
      <c r="R256" s="56">
        <v>1</v>
      </c>
      <c r="S256" s="56">
        <v>0</v>
      </c>
      <c r="T256" s="56">
        <v>0</v>
      </c>
      <c r="U256" s="56">
        <v>0</v>
      </c>
      <c r="V256" s="56"/>
      <c r="W256" s="83">
        <f>+J256+O256+Q256-R256-S256-T256-U256</f>
        <v>22.1</v>
      </c>
      <c r="X256" s="60">
        <v>7</v>
      </c>
    </row>
    <row r="257" spans="1:24" x14ac:dyDescent="0.25">
      <c r="A257" s="45"/>
      <c r="B257" s="1" t="s">
        <v>380</v>
      </c>
      <c r="C257" s="1" t="s">
        <v>91</v>
      </c>
      <c r="E257" s="55"/>
      <c r="F257" s="3"/>
      <c r="G257" s="3"/>
      <c r="H257" s="3"/>
      <c r="I257" s="3"/>
      <c r="J257" s="64"/>
      <c r="K257" s="3"/>
      <c r="L257" s="3"/>
      <c r="M257" s="3"/>
      <c r="N257" s="3"/>
      <c r="O257" s="64"/>
      <c r="P257" s="4"/>
      <c r="Q257" s="5"/>
      <c r="R257" s="3"/>
      <c r="S257" s="3"/>
      <c r="T257" s="3"/>
      <c r="U257" s="3"/>
      <c r="V257" s="3"/>
      <c r="W257" s="86">
        <f>+W256</f>
        <v>22.1</v>
      </c>
      <c r="X257" s="6"/>
    </row>
    <row r="258" spans="1:24" x14ac:dyDescent="0.25">
      <c r="A258" s="73"/>
      <c r="B258" s="74" t="s">
        <v>381</v>
      </c>
      <c r="C258" s="74" t="s">
        <v>92</v>
      </c>
      <c r="D258" s="74"/>
      <c r="E258" s="61"/>
      <c r="F258" s="3"/>
      <c r="G258" s="3"/>
      <c r="H258" s="3"/>
      <c r="I258" s="3"/>
      <c r="J258" s="64"/>
      <c r="K258" s="3"/>
      <c r="L258" s="3"/>
      <c r="M258" s="3"/>
      <c r="N258" s="3"/>
      <c r="O258" s="64"/>
      <c r="P258" s="4"/>
      <c r="Q258" s="5"/>
      <c r="R258" s="3"/>
      <c r="S258" s="3"/>
      <c r="T258" s="3"/>
      <c r="U258" s="3"/>
      <c r="V258" s="3"/>
      <c r="W258" s="86">
        <f>+W256</f>
        <v>22.1</v>
      </c>
      <c r="X258" s="63"/>
    </row>
    <row r="259" spans="1:24" x14ac:dyDescent="0.25">
      <c r="A259" s="45">
        <v>41</v>
      </c>
      <c r="B259" s="1" t="s">
        <v>391</v>
      </c>
      <c r="C259" s="1" t="s">
        <v>102</v>
      </c>
      <c r="D259" s="1" t="s">
        <v>26</v>
      </c>
      <c r="E259" s="55"/>
      <c r="F259" s="56">
        <v>6.2</v>
      </c>
      <c r="G259" s="56">
        <v>6.8</v>
      </c>
      <c r="H259" s="56">
        <v>6.8</v>
      </c>
      <c r="I259" s="56">
        <v>6.5</v>
      </c>
      <c r="J259" s="57">
        <f>IF(COUNTIF(F259:I259,"")=0,(SUM(F259:I259)-MAX(F259:I259)-MIN(F259:I259))/2,AVERAGE(F259:I259))</f>
        <v>6.65</v>
      </c>
      <c r="K259" s="56">
        <v>6.9</v>
      </c>
      <c r="L259" s="56">
        <v>7.2</v>
      </c>
      <c r="M259" s="56">
        <v>7.5</v>
      </c>
      <c r="N259" s="56">
        <v>6.5</v>
      </c>
      <c r="O259" s="57">
        <f>IF(COUNTIF(K259:N259,"")=0,(SUM(K259:N259)-MAX(K259:N259)-MIN(K259:N259))/2,AVERAGE(K259:N259))</f>
        <v>7.0500000000000007</v>
      </c>
      <c r="P259" s="58">
        <v>33</v>
      </c>
      <c r="Q259" s="59">
        <v>8.4</v>
      </c>
      <c r="R259" s="56">
        <v>0</v>
      </c>
      <c r="S259" s="56">
        <v>0.9</v>
      </c>
      <c r="T259" s="56">
        <v>0</v>
      </c>
      <c r="U259" s="56">
        <v>0</v>
      </c>
      <c r="V259" s="56"/>
      <c r="W259" s="83">
        <f>+J259+O259+Q259-R259-S259-T259-U259</f>
        <v>21.200000000000003</v>
      </c>
      <c r="X259" s="6">
        <v>8</v>
      </c>
    </row>
    <row r="260" spans="1:24" x14ac:dyDescent="0.25">
      <c r="A260" s="45"/>
      <c r="B260" s="1" t="s">
        <v>392</v>
      </c>
      <c r="C260" s="1" t="s">
        <v>103</v>
      </c>
      <c r="E260" s="55"/>
      <c r="F260" s="3"/>
      <c r="G260" s="3"/>
      <c r="H260" s="3"/>
      <c r="I260" s="3"/>
      <c r="J260" s="64"/>
      <c r="K260" s="3"/>
      <c r="L260" s="3"/>
      <c r="M260" s="3"/>
      <c r="N260" s="3"/>
      <c r="O260" s="64"/>
      <c r="P260" s="4"/>
      <c r="Q260" s="5"/>
      <c r="R260" s="3"/>
      <c r="S260" s="3"/>
      <c r="T260" s="3"/>
      <c r="U260" s="3"/>
      <c r="V260" s="3"/>
      <c r="W260" s="86">
        <f>+W259</f>
        <v>21.200000000000003</v>
      </c>
      <c r="X260" s="6"/>
    </row>
    <row r="261" spans="1:24" x14ac:dyDescent="0.25">
      <c r="A261" s="73"/>
      <c r="B261" s="74" t="s">
        <v>393</v>
      </c>
      <c r="C261" s="74" t="s">
        <v>104</v>
      </c>
      <c r="D261" s="74"/>
      <c r="E261" s="61"/>
      <c r="F261" s="65"/>
      <c r="G261" s="7"/>
      <c r="H261" s="7"/>
      <c r="I261" s="7"/>
      <c r="J261" s="8"/>
      <c r="K261" s="7"/>
      <c r="L261" s="7"/>
      <c r="M261" s="7"/>
      <c r="N261" s="7"/>
      <c r="O261" s="8"/>
      <c r="P261" s="9"/>
      <c r="Q261" s="10"/>
      <c r="R261" s="7"/>
      <c r="S261" s="7"/>
      <c r="T261" s="7"/>
      <c r="U261" s="7"/>
      <c r="V261" s="7"/>
      <c r="W261" s="84">
        <f>+W259</f>
        <v>21.200000000000003</v>
      </c>
      <c r="X261" s="63"/>
    </row>
    <row r="262" spans="1:24" x14ac:dyDescent="0.25">
      <c r="A262" s="45">
        <v>78</v>
      </c>
      <c r="B262" s="1" t="s">
        <v>478</v>
      </c>
      <c r="C262" s="1" t="s">
        <v>205</v>
      </c>
      <c r="D262" s="1" t="s">
        <v>166</v>
      </c>
      <c r="E262" s="55"/>
      <c r="F262" s="56">
        <v>6</v>
      </c>
      <c r="G262" s="56">
        <v>6.3</v>
      </c>
      <c r="H262" s="56">
        <v>5.9</v>
      </c>
      <c r="I262" s="56">
        <v>6.9</v>
      </c>
      <c r="J262" s="57">
        <f>IF(COUNTIF(F262:I262,"")=0,(SUM(F262:I262)-MAX(F262:I262)-MIN(F262:I262))/2,AVERAGE(F262:I262))</f>
        <v>6.1500000000000012</v>
      </c>
      <c r="K262" s="56">
        <v>6.5</v>
      </c>
      <c r="L262" s="56">
        <v>6.8</v>
      </c>
      <c r="M262" s="56">
        <v>7.5</v>
      </c>
      <c r="N262" s="56">
        <v>6.5</v>
      </c>
      <c r="O262" s="57">
        <f>IF(COUNTIF(K262:N262,"")=0,(SUM(K262:N262)-MAX(K262:N262)-MIN(K262:N262))/2,AVERAGE(K262:N262))</f>
        <v>6.65</v>
      </c>
      <c r="P262" s="58">
        <v>30</v>
      </c>
      <c r="Q262" s="59">
        <v>7.5</v>
      </c>
      <c r="R262" s="56">
        <v>2</v>
      </c>
      <c r="S262" s="56">
        <v>1.2</v>
      </c>
      <c r="T262" s="56">
        <v>0</v>
      </c>
      <c r="U262" s="56">
        <v>0</v>
      </c>
      <c r="V262" s="56"/>
      <c r="W262" s="83">
        <f>+J262+O262+Q262-R262-S262-T262-U262</f>
        <v>17.100000000000001</v>
      </c>
      <c r="X262" s="60">
        <v>9</v>
      </c>
    </row>
    <row r="263" spans="1:24" x14ac:dyDescent="0.25">
      <c r="A263" s="45"/>
      <c r="B263" s="1" t="s">
        <v>479</v>
      </c>
      <c r="C263" s="1" t="s">
        <v>204</v>
      </c>
      <c r="E263" s="55"/>
      <c r="F263" s="3"/>
      <c r="G263" s="3"/>
      <c r="H263" s="3"/>
      <c r="I263" s="3"/>
      <c r="J263" s="64"/>
      <c r="K263" s="3"/>
      <c r="L263" s="3"/>
      <c r="M263" s="3"/>
      <c r="N263" s="3"/>
      <c r="O263" s="64"/>
      <c r="P263" s="4"/>
      <c r="Q263" s="5"/>
      <c r="R263" s="3"/>
      <c r="S263" s="3"/>
      <c r="T263" s="3"/>
      <c r="U263" s="3"/>
      <c r="V263" s="3"/>
      <c r="W263" s="86">
        <f>+W262</f>
        <v>17.100000000000001</v>
      </c>
      <c r="X263" s="6"/>
    </row>
    <row r="264" spans="1:24" ht="15.75" thickBot="1" x14ac:dyDescent="0.3">
      <c r="A264" s="46"/>
      <c r="B264" s="47" t="s">
        <v>480</v>
      </c>
      <c r="C264" s="47" t="s">
        <v>203</v>
      </c>
      <c r="D264" s="47"/>
      <c r="E264" s="66"/>
      <c r="F264" s="11"/>
      <c r="G264" s="11"/>
      <c r="H264" s="11"/>
      <c r="I264" s="11"/>
      <c r="J264" s="12"/>
      <c r="K264" s="11"/>
      <c r="L264" s="11"/>
      <c r="M264" s="11"/>
      <c r="N264" s="11"/>
      <c r="O264" s="12"/>
      <c r="P264" s="13"/>
      <c r="Q264" s="14"/>
      <c r="R264" s="11"/>
      <c r="S264" s="11"/>
      <c r="T264" s="11"/>
      <c r="U264" s="11"/>
      <c r="V264" s="11"/>
      <c r="W264" s="85">
        <f>+W262</f>
        <v>17.100000000000001</v>
      </c>
      <c r="X264" s="68"/>
    </row>
    <row r="265" spans="1:24" ht="15.75" thickBot="1" x14ac:dyDescent="0.3">
      <c r="W265" s="92"/>
    </row>
    <row r="266" spans="1:24" s="81" customFormat="1" x14ac:dyDescent="0.25">
      <c r="A266" s="78" t="s">
        <v>63</v>
      </c>
      <c r="B266" s="79"/>
      <c r="C266" s="79"/>
      <c r="D266" s="79"/>
      <c r="E266" s="80"/>
      <c r="F266" s="2" t="s">
        <v>294</v>
      </c>
      <c r="G266" s="50" t="s">
        <v>300</v>
      </c>
      <c r="H266" s="50" t="s">
        <v>295</v>
      </c>
      <c r="I266" s="50" t="s">
        <v>296</v>
      </c>
      <c r="J266" s="51" t="s">
        <v>573</v>
      </c>
      <c r="K266" s="50" t="s">
        <v>290</v>
      </c>
      <c r="L266" s="50" t="s">
        <v>291</v>
      </c>
      <c r="M266" s="50" t="s">
        <v>292</v>
      </c>
      <c r="N266" s="50" t="s">
        <v>293</v>
      </c>
      <c r="O266" s="51" t="s">
        <v>574</v>
      </c>
      <c r="P266" s="52" t="s">
        <v>299</v>
      </c>
      <c r="Q266" s="53" t="s">
        <v>575</v>
      </c>
      <c r="R266" s="50" t="s">
        <v>576</v>
      </c>
      <c r="S266" s="50" t="s">
        <v>577</v>
      </c>
      <c r="T266" s="50" t="s">
        <v>578</v>
      </c>
      <c r="U266" s="50" t="s">
        <v>579</v>
      </c>
      <c r="V266" s="99"/>
      <c r="W266" s="100" t="s">
        <v>583</v>
      </c>
      <c r="X266" s="54" t="s">
        <v>584</v>
      </c>
    </row>
    <row r="267" spans="1:24" x14ac:dyDescent="0.25">
      <c r="A267" s="45">
        <v>31</v>
      </c>
      <c r="B267" s="1" t="s">
        <v>369</v>
      </c>
      <c r="C267" s="1" t="s">
        <v>79</v>
      </c>
      <c r="D267" s="1" t="s">
        <v>26</v>
      </c>
      <c r="E267" s="55"/>
      <c r="F267" s="3">
        <v>7.7</v>
      </c>
      <c r="G267" s="56">
        <v>7.6</v>
      </c>
      <c r="H267" s="56">
        <v>7.3</v>
      </c>
      <c r="I267" s="56">
        <v>7.2</v>
      </c>
      <c r="J267" s="57">
        <f>IF(COUNTIF(F267:I267,"")=0,(SUM(F267:I267)-MAX(F267:I267)-MIN(F267:I267))/2,AVERAGE(F267:I267))</f>
        <v>7.4500000000000011</v>
      </c>
      <c r="K267" s="56">
        <v>7.4</v>
      </c>
      <c r="L267" s="56">
        <v>7.7</v>
      </c>
      <c r="M267" s="56">
        <v>8</v>
      </c>
      <c r="N267" s="56">
        <v>7.4</v>
      </c>
      <c r="O267" s="57">
        <f>IF(COUNTIF(K267:N267,"")=0,(SUM(K267:N267)-MAX(K267:N267)-MIN(K267:N267))/2,AVERAGE(K267:N267))</f>
        <v>7.55</v>
      </c>
      <c r="P267" s="58">
        <v>40</v>
      </c>
      <c r="Q267" s="59">
        <v>10</v>
      </c>
      <c r="R267" s="56">
        <v>0</v>
      </c>
      <c r="S267" s="56">
        <v>0</v>
      </c>
      <c r="T267" s="56">
        <v>0</v>
      </c>
      <c r="U267" s="56">
        <v>0</v>
      </c>
      <c r="V267" s="56"/>
      <c r="W267" s="83">
        <f>+J267+O267+Q267-R267-S267-T267-U267</f>
        <v>25</v>
      </c>
      <c r="X267" s="60">
        <v>1</v>
      </c>
    </row>
    <row r="268" spans="1:24" x14ac:dyDescent="0.25">
      <c r="A268" s="73"/>
      <c r="B268" s="74" t="s">
        <v>370</v>
      </c>
      <c r="C268" s="74" t="s">
        <v>80</v>
      </c>
      <c r="D268" s="74"/>
      <c r="E268" s="61"/>
      <c r="F268" s="7"/>
      <c r="G268" s="7"/>
      <c r="H268" s="7"/>
      <c r="I268" s="7"/>
      <c r="J268" s="62"/>
      <c r="K268" s="7"/>
      <c r="L268" s="7"/>
      <c r="M268" s="7"/>
      <c r="N268" s="7"/>
      <c r="O268" s="62"/>
      <c r="P268" s="9"/>
      <c r="Q268" s="10"/>
      <c r="R268" s="7"/>
      <c r="S268" s="7"/>
      <c r="T268" s="7"/>
      <c r="U268" s="7"/>
      <c r="V268" s="7"/>
      <c r="W268" s="84">
        <f>+W267</f>
        <v>25</v>
      </c>
      <c r="X268" s="63"/>
    </row>
    <row r="269" spans="1:24" x14ac:dyDescent="0.25">
      <c r="A269" s="45">
        <v>27</v>
      </c>
      <c r="B269" s="1" t="s">
        <v>361</v>
      </c>
      <c r="C269" s="1" t="s">
        <v>68</v>
      </c>
      <c r="D269" s="1" t="s">
        <v>24</v>
      </c>
      <c r="E269" s="55"/>
      <c r="F269" s="56">
        <v>7</v>
      </c>
      <c r="G269" s="56">
        <v>7.6</v>
      </c>
      <c r="H269" s="56">
        <v>7.3</v>
      </c>
      <c r="I269" s="56">
        <v>7.2</v>
      </c>
      <c r="J269" s="57">
        <f>IF(COUNTIF(F269:I269,"")=0,(SUM(F269:I269)-MAX(F269:I269)-MIN(F269:I269))/2,AVERAGE(F269:I269))</f>
        <v>7.25</v>
      </c>
      <c r="K269" s="56">
        <v>7.4</v>
      </c>
      <c r="L269" s="56">
        <v>7.6</v>
      </c>
      <c r="M269" s="56">
        <v>7.9</v>
      </c>
      <c r="N269" s="56">
        <v>7.6</v>
      </c>
      <c r="O269" s="57">
        <f>IF(COUNTIF(K269:N269,"")=0,(SUM(K269:N269)-MAX(K269:N269)-MIN(K269:N269))/2,AVERAGE(K269:N269))</f>
        <v>7.6000000000000005</v>
      </c>
      <c r="P269" s="58">
        <v>42</v>
      </c>
      <c r="Q269" s="59">
        <v>10</v>
      </c>
      <c r="R269" s="56">
        <v>0</v>
      </c>
      <c r="S269" s="56">
        <v>0</v>
      </c>
      <c r="T269" s="56">
        <v>0</v>
      </c>
      <c r="U269" s="56">
        <v>0</v>
      </c>
      <c r="V269" s="56"/>
      <c r="W269" s="83">
        <f>+J269+O269+Q269-R269-S269-T269-U269</f>
        <v>24.85</v>
      </c>
      <c r="X269" s="60">
        <v>2</v>
      </c>
    </row>
    <row r="270" spans="1:24" x14ac:dyDescent="0.25">
      <c r="A270" s="73"/>
      <c r="B270" s="74" t="s">
        <v>362</v>
      </c>
      <c r="C270" s="74" t="s">
        <v>69</v>
      </c>
      <c r="D270" s="74"/>
      <c r="E270" s="61"/>
      <c r="F270" s="7"/>
      <c r="G270" s="7"/>
      <c r="H270" s="7"/>
      <c r="I270" s="7"/>
      <c r="J270" s="62"/>
      <c r="K270" s="7"/>
      <c r="L270" s="7"/>
      <c r="M270" s="7"/>
      <c r="N270" s="7"/>
      <c r="O270" s="62"/>
      <c r="P270" s="9"/>
      <c r="Q270" s="10"/>
      <c r="R270" s="7"/>
      <c r="S270" s="7"/>
      <c r="T270" s="7"/>
      <c r="U270" s="7"/>
      <c r="V270" s="7"/>
      <c r="W270" s="84">
        <f>+W269</f>
        <v>24.85</v>
      </c>
      <c r="X270" s="63"/>
    </row>
    <row r="271" spans="1:24" x14ac:dyDescent="0.25">
      <c r="A271" s="45">
        <v>103</v>
      </c>
      <c r="B271" s="1" t="s">
        <v>534</v>
      </c>
      <c r="C271" s="1" t="s">
        <v>72</v>
      </c>
      <c r="D271" s="1" t="s">
        <v>27</v>
      </c>
      <c r="E271" s="55"/>
      <c r="F271" s="3">
        <v>7.5</v>
      </c>
      <c r="G271" s="56">
        <v>7.4</v>
      </c>
      <c r="H271" s="56">
        <v>7.4</v>
      </c>
      <c r="I271" s="56">
        <v>7.3</v>
      </c>
      <c r="J271" s="57">
        <f>IF(COUNTIF(F271:I271,"")=0,(SUM(F271:I271)-MAX(F271:I271)-MIN(F271:I271))/2,AVERAGE(F271:I271))</f>
        <v>7.4</v>
      </c>
      <c r="K271" s="56">
        <v>7.3</v>
      </c>
      <c r="L271" s="56">
        <v>6.9</v>
      </c>
      <c r="M271" s="56">
        <v>7.5</v>
      </c>
      <c r="N271" s="56">
        <v>7.2</v>
      </c>
      <c r="O271" s="57">
        <f>IF(COUNTIF(K271:N271,"")=0,(SUM(K271:N271)-MAX(K271:N271)-MIN(K271:N271))/2,AVERAGE(K271:N271))</f>
        <v>7.2499999999999991</v>
      </c>
      <c r="P271" s="58">
        <v>41</v>
      </c>
      <c r="Q271" s="59">
        <v>10</v>
      </c>
      <c r="R271" s="56">
        <v>0</v>
      </c>
      <c r="S271" s="56">
        <v>0.3</v>
      </c>
      <c r="T271" s="56">
        <v>0</v>
      </c>
      <c r="U271" s="56">
        <v>0</v>
      </c>
      <c r="V271" s="56"/>
      <c r="W271" s="83">
        <f>+J271+O271+Q271-R271-S271-T271-U271</f>
        <v>24.349999999999998</v>
      </c>
      <c r="X271" s="60">
        <v>3</v>
      </c>
    </row>
    <row r="272" spans="1:24" x14ac:dyDescent="0.25">
      <c r="A272" s="73"/>
      <c r="B272" s="74" t="s">
        <v>535</v>
      </c>
      <c r="C272" s="74" t="s">
        <v>73</v>
      </c>
      <c r="D272" s="74"/>
      <c r="E272" s="61"/>
      <c r="F272" s="7"/>
      <c r="G272" s="7"/>
      <c r="H272" s="7"/>
      <c r="I272" s="7"/>
      <c r="J272" s="62"/>
      <c r="K272" s="7"/>
      <c r="L272" s="7"/>
      <c r="M272" s="7"/>
      <c r="N272" s="7"/>
      <c r="O272" s="62"/>
      <c r="P272" s="9"/>
      <c r="Q272" s="10"/>
      <c r="R272" s="7"/>
      <c r="S272" s="7"/>
      <c r="T272" s="7"/>
      <c r="U272" s="7"/>
      <c r="V272" s="7"/>
      <c r="W272" s="84">
        <f>+W271</f>
        <v>24.349999999999998</v>
      </c>
      <c r="X272" s="63"/>
    </row>
    <row r="273" spans="1:25" x14ac:dyDescent="0.25">
      <c r="A273" s="45">
        <v>25</v>
      </c>
      <c r="B273" s="1" t="s">
        <v>357</v>
      </c>
      <c r="C273" s="1" t="s">
        <v>64</v>
      </c>
      <c r="D273" s="1" t="s">
        <v>24</v>
      </c>
      <c r="E273" s="55"/>
      <c r="F273" s="56">
        <v>7.2</v>
      </c>
      <c r="G273" s="56">
        <v>7.4</v>
      </c>
      <c r="H273" s="56">
        <v>7</v>
      </c>
      <c r="I273" s="56">
        <v>6.8</v>
      </c>
      <c r="J273" s="57">
        <f>IF(COUNTIF(F273:I273,"")=0,(SUM(F273:I273)-MAX(F273:I273)-MIN(F273:I273))/2,AVERAGE(F273:I273))</f>
        <v>7.1</v>
      </c>
      <c r="K273" s="56">
        <v>7.2</v>
      </c>
      <c r="L273" s="56">
        <v>7.7</v>
      </c>
      <c r="M273" s="56">
        <v>7.2</v>
      </c>
      <c r="N273" s="56">
        <v>7.1</v>
      </c>
      <c r="O273" s="57">
        <f>IF(COUNTIF(K273:N273,"")=0,(SUM(K273:N273)-MAX(K273:N273)-MIN(K273:N273))/2,AVERAGE(K273:N273))</f>
        <v>7.200000000000002</v>
      </c>
      <c r="P273" s="58">
        <v>42</v>
      </c>
      <c r="Q273" s="59">
        <v>10</v>
      </c>
      <c r="R273" s="56">
        <v>0</v>
      </c>
      <c r="S273" s="56">
        <v>0</v>
      </c>
      <c r="T273" s="56">
        <v>0</v>
      </c>
      <c r="U273" s="56">
        <v>0</v>
      </c>
      <c r="V273" s="56"/>
      <c r="W273" s="83">
        <f>+J273+O273+Q273-R273-S273-T273-U273</f>
        <v>24.3</v>
      </c>
      <c r="X273" s="60">
        <v>4</v>
      </c>
    </row>
    <row r="274" spans="1:25" x14ac:dyDescent="0.25">
      <c r="A274" s="73"/>
      <c r="B274" s="74" t="s">
        <v>358</v>
      </c>
      <c r="C274" s="74" t="s">
        <v>65</v>
      </c>
      <c r="D274" s="74"/>
      <c r="E274" s="61"/>
      <c r="F274" s="7"/>
      <c r="G274" s="7"/>
      <c r="H274" s="7"/>
      <c r="I274" s="7"/>
      <c r="J274" s="62"/>
      <c r="K274" s="7"/>
      <c r="L274" s="7"/>
      <c r="M274" s="7"/>
      <c r="N274" s="7"/>
      <c r="O274" s="62"/>
      <c r="P274" s="9"/>
      <c r="Q274" s="10"/>
      <c r="R274" s="7"/>
      <c r="S274" s="7"/>
      <c r="T274" s="7"/>
      <c r="U274" s="7"/>
      <c r="V274" s="7"/>
      <c r="W274" s="84">
        <f>+W273</f>
        <v>24.3</v>
      </c>
      <c r="X274" s="63"/>
    </row>
    <row r="275" spans="1:25" x14ac:dyDescent="0.25">
      <c r="A275" s="45">
        <v>34</v>
      </c>
      <c r="B275" s="1" t="s">
        <v>375</v>
      </c>
      <c r="C275" s="1" t="s">
        <v>85</v>
      </c>
      <c r="D275" s="1" t="s">
        <v>26</v>
      </c>
      <c r="E275" s="55"/>
      <c r="F275" s="3">
        <v>6.5</v>
      </c>
      <c r="G275" s="56">
        <v>7.3</v>
      </c>
      <c r="H275" s="56">
        <v>7.4</v>
      </c>
      <c r="I275" s="56">
        <v>7</v>
      </c>
      <c r="J275" s="57">
        <f>IF(COUNTIF(F275:I275,"")=0,(SUM(F275:I275)-MAX(F275:I275)-MIN(F275:I275))/2,AVERAGE(F275:I275))</f>
        <v>7.1500000000000021</v>
      </c>
      <c r="K275" s="56">
        <v>7.2</v>
      </c>
      <c r="L275" s="56">
        <v>6.5</v>
      </c>
      <c r="M275" s="56">
        <v>7.5</v>
      </c>
      <c r="N275" s="56">
        <v>7</v>
      </c>
      <c r="O275" s="57">
        <f>IF(COUNTIF(K275:N275,"")=0,(SUM(K275:N275)-MAX(K275:N275)-MIN(K275:N275))/2,AVERAGE(K275:N275))</f>
        <v>7.1</v>
      </c>
      <c r="P275" s="58">
        <v>40</v>
      </c>
      <c r="Q275" s="59">
        <v>10</v>
      </c>
      <c r="R275" s="56">
        <v>0</v>
      </c>
      <c r="S275" s="56">
        <v>0</v>
      </c>
      <c r="T275" s="56">
        <v>0</v>
      </c>
      <c r="U275" s="56">
        <v>0</v>
      </c>
      <c r="V275" s="56"/>
      <c r="W275" s="83">
        <f>+J275+O275+Q275-R275-S275-T275-U275</f>
        <v>24.25</v>
      </c>
      <c r="X275" s="60">
        <v>5</v>
      </c>
    </row>
    <row r="276" spans="1:25" x14ac:dyDescent="0.25">
      <c r="A276" s="73"/>
      <c r="B276" s="74" t="s">
        <v>376</v>
      </c>
      <c r="C276" s="74" t="s">
        <v>86</v>
      </c>
      <c r="D276" s="74"/>
      <c r="E276" s="61"/>
      <c r="F276" s="7"/>
      <c r="G276" s="7"/>
      <c r="H276" s="7"/>
      <c r="I276" s="7"/>
      <c r="J276" s="62"/>
      <c r="K276" s="7"/>
      <c r="L276" s="7"/>
      <c r="M276" s="7"/>
      <c r="N276" s="7"/>
      <c r="O276" s="62"/>
      <c r="P276" s="9"/>
      <c r="Q276" s="10"/>
      <c r="R276" s="7"/>
      <c r="S276" s="7"/>
      <c r="T276" s="7"/>
      <c r="U276" s="7"/>
      <c r="V276" s="7"/>
      <c r="W276" s="84">
        <f>+W275</f>
        <v>24.25</v>
      </c>
      <c r="X276" s="63"/>
    </row>
    <row r="277" spans="1:25" x14ac:dyDescent="0.25">
      <c r="A277" s="45">
        <v>88</v>
      </c>
      <c r="B277" s="1" t="s">
        <v>501</v>
      </c>
      <c r="C277" s="1" t="s">
        <v>212</v>
      </c>
      <c r="D277" s="1" t="s">
        <v>166</v>
      </c>
      <c r="E277" s="55"/>
      <c r="F277" s="56">
        <v>7.3</v>
      </c>
      <c r="G277" s="56">
        <v>7.2</v>
      </c>
      <c r="H277" s="56">
        <v>7.5</v>
      </c>
      <c r="I277" s="56">
        <v>7.4</v>
      </c>
      <c r="J277" s="57">
        <f>IF(COUNTIF(F277:I277,"")=0,(SUM(F277:I277)-MAX(F277:I277)-MIN(F277:I277))/2,AVERAGE(F277:I277))</f>
        <v>7.35</v>
      </c>
      <c r="K277" s="56">
        <v>7.3</v>
      </c>
      <c r="L277" s="56">
        <v>6.9</v>
      </c>
      <c r="M277" s="56">
        <v>7.8</v>
      </c>
      <c r="N277" s="56">
        <v>7.3</v>
      </c>
      <c r="O277" s="57">
        <f>IF(COUNTIF(K277:N277,"")=0,(SUM(K277:N277)-MAX(K277:N277)-MIN(K277:N277))/2,AVERAGE(K277:N277))</f>
        <v>7.3</v>
      </c>
      <c r="P277" s="58">
        <v>36</v>
      </c>
      <c r="Q277" s="59">
        <v>9.1999999999999993</v>
      </c>
      <c r="R277" s="56">
        <v>0</v>
      </c>
      <c r="S277" s="56">
        <v>0</v>
      </c>
      <c r="T277" s="56">
        <v>0</v>
      </c>
      <c r="U277" s="56">
        <v>0</v>
      </c>
      <c r="V277" s="56"/>
      <c r="W277" s="83">
        <f>+J277+O277+Q277-R277-S277-T277-U277</f>
        <v>23.849999999999998</v>
      </c>
      <c r="X277" s="60">
        <v>6</v>
      </c>
    </row>
    <row r="278" spans="1:25" x14ac:dyDescent="0.25">
      <c r="A278" s="73"/>
      <c r="B278" s="74" t="s">
        <v>502</v>
      </c>
      <c r="C278" s="74" t="s">
        <v>211</v>
      </c>
      <c r="D278" s="74"/>
      <c r="E278" s="61"/>
      <c r="F278" s="7"/>
      <c r="G278" s="7"/>
      <c r="H278" s="7"/>
      <c r="I278" s="7"/>
      <c r="J278" s="62"/>
      <c r="K278" s="7"/>
      <c r="L278" s="7"/>
      <c r="M278" s="7"/>
      <c r="N278" s="7"/>
      <c r="O278" s="62"/>
      <c r="P278" s="9"/>
      <c r="Q278" s="10"/>
      <c r="R278" s="7"/>
      <c r="S278" s="7"/>
      <c r="T278" s="7"/>
      <c r="U278" s="7"/>
      <c r="V278" s="7"/>
      <c r="W278" s="84">
        <f>+W277</f>
        <v>23.849999999999998</v>
      </c>
      <c r="X278" s="63"/>
    </row>
    <row r="279" spans="1:25" x14ac:dyDescent="0.25">
      <c r="A279" s="45">
        <v>87</v>
      </c>
      <c r="B279" s="1" t="s">
        <v>499</v>
      </c>
      <c r="C279" s="1" t="s">
        <v>214</v>
      </c>
      <c r="D279" s="1" t="s">
        <v>166</v>
      </c>
      <c r="E279" s="55"/>
      <c r="F279" s="3">
        <v>6.3</v>
      </c>
      <c r="G279" s="56">
        <v>6.8</v>
      </c>
      <c r="H279" s="56">
        <v>6.5</v>
      </c>
      <c r="I279" s="56">
        <v>7.3</v>
      </c>
      <c r="J279" s="57">
        <f>IF(COUNTIF(F279:I279,"")=0,(SUM(F279:I279)-MAX(F279:I279)-MIN(F279:I279))/2,AVERAGE(F279:I279))</f>
        <v>6.65</v>
      </c>
      <c r="K279" s="56">
        <v>6.6</v>
      </c>
      <c r="L279" s="56">
        <v>7</v>
      </c>
      <c r="M279" s="56">
        <v>7.1</v>
      </c>
      <c r="N279" s="56">
        <v>6.7</v>
      </c>
      <c r="O279" s="57">
        <f>IF(COUNTIF(K279:N279,"")=0,(SUM(K279:N279)-MAX(K279:N279)-MIN(K279:N279))/2,AVERAGE(K279:N279))</f>
        <v>6.8499999999999988</v>
      </c>
      <c r="P279" s="58">
        <v>41</v>
      </c>
      <c r="Q279" s="59">
        <v>10</v>
      </c>
      <c r="R279" s="56">
        <v>0</v>
      </c>
      <c r="S279" s="56">
        <v>0</v>
      </c>
      <c r="T279" s="56">
        <v>0</v>
      </c>
      <c r="U279" s="56">
        <v>0</v>
      </c>
      <c r="V279" s="56"/>
      <c r="W279" s="83">
        <f>+J279+O279+Q279-R279-S279-T279-U279</f>
        <v>23.5</v>
      </c>
      <c r="X279" s="60">
        <v>7</v>
      </c>
    </row>
    <row r="280" spans="1:25" x14ac:dyDescent="0.25">
      <c r="A280" s="73"/>
      <c r="B280" s="74" t="s">
        <v>500</v>
      </c>
      <c r="C280" s="74" t="s">
        <v>213</v>
      </c>
      <c r="D280" s="74"/>
      <c r="E280" s="61"/>
      <c r="F280" s="7"/>
      <c r="G280" s="7"/>
      <c r="H280" s="7"/>
      <c r="I280" s="7"/>
      <c r="J280" s="62"/>
      <c r="K280" s="7"/>
      <c r="L280" s="7"/>
      <c r="M280" s="7"/>
      <c r="N280" s="7"/>
      <c r="O280" s="62"/>
      <c r="P280" s="9"/>
      <c r="Q280" s="10"/>
      <c r="R280" s="7"/>
      <c r="S280" s="7"/>
      <c r="T280" s="7"/>
      <c r="U280" s="7"/>
      <c r="V280" s="7"/>
      <c r="W280" s="84">
        <f>+W279</f>
        <v>23.5</v>
      </c>
      <c r="X280" s="63"/>
    </row>
    <row r="281" spans="1:25" x14ac:dyDescent="0.25">
      <c r="A281" s="45">
        <v>26</v>
      </c>
      <c r="B281" s="1" t="s">
        <v>359</v>
      </c>
      <c r="C281" s="1" t="s">
        <v>66</v>
      </c>
      <c r="D281" s="1" t="s">
        <v>24</v>
      </c>
      <c r="E281" s="55"/>
      <c r="F281" s="56">
        <v>6.6</v>
      </c>
      <c r="G281" s="56">
        <v>7.1</v>
      </c>
      <c r="H281" s="56">
        <v>6.5</v>
      </c>
      <c r="I281" s="56">
        <v>6.9</v>
      </c>
      <c r="J281" s="57">
        <f>IF(COUNTIF(F281:I281,"")=0,(SUM(F281:I281)-MAX(F281:I281)-MIN(F281:I281))/2,AVERAGE(F281:I281))</f>
        <v>6.75</v>
      </c>
      <c r="K281" s="56">
        <v>6.9</v>
      </c>
      <c r="L281" s="56">
        <v>6.3</v>
      </c>
      <c r="M281" s="56">
        <v>7.2</v>
      </c>
      <c r="N281" s="56">
        <v>7.3</v>
      </c>
      <c r="O281" s="57">
        <f>IF(COUNTIF(K281:N281,"")=0,(SUM(K281:N281)-MAX(K281:N281)-MIN(K281:N281))/2,AVERAGE(K281:N281))</f>
        <v>7.0499999999999989</v>
      </c>
      <c r="P281" s="58">
        <v>40</v>
      </c>
      <c r="Q281" s="59">
        <v>10</v>
      </c>
      <c r="R281" s="56">
        <v>0</v>
      </c>
      <c r="S281" s="56">
        <v>0.6</v>
      </c>
      <c r="T281" s="56">
        <v>0</v>
      </c>
      <c r="U281" s="56">
        <v>0</v>
      </c>
      <c r="V281" s="56"/>
      <c r="W281" s="83">
        <f>+J281+O281+Q281-R281-S281-T281-U281</f>
        <v>23.199999999999996</v>
      </c>
      <c r="X281" s="60">
        <v>8</v>
      </c>
    </row>
    <row r="282" spans="1:25" x14ac:dyDescent="0.25">
      <c r="A282" s="73"/>
      <c r="B282" s="74" t="s">
        <v>360</v>
      </c>
      <c r="C282" s="74" t="s">
        <v>67</v>
      </c>
      <c r="D282" s="74"/>
      <c r="E282" s="61"/>
      <c r="F282" s="7"/>
      <c r="G282" s="7"/>
      <c r="H282" s="7"/>
      <c r="I282" s="7"/>
      <c r="J282" s="62"/>
      <c r="K282" s="7"/>
      <c r="L282" s="7"/>
      <c r="M282" s="7"/>
      <c r="N282" s="7"/>
      <c r="O282" s="62"/>
      <c r="P282" s="9"/>
      <c r="Q282" s="10"/>
      <c r="R282" s="7"/>
      <c r="S282" s="7"/>
      <c r="T282" s="7"/>
      <c r="U282" s="7"/>
      <c r="V282" s="7"/>
      <c r="W282" s="84">
        <f>+W281</f>
        <v>23.199999999999996</v>
      </c>
      <c r="X282" s="63"/>
    </row>
    <row r="283" spans="1:25" x14ac:dyDescent="0.25">
      <c r="A283" s="45">
        <v>35</v>
      </c>
      <c r="B283" s="1" t="s">
        <v>377</v>
      </c>
      <c r="C283" s="1" t="s">
        <v>87</v>
      </c>
      <c r="D283" s="1" t="s">
        <v>40</v>
      </c>
      <c r="E283" s="55"/>
      <c r="F283" s="3">
        <v>6.7</v>
      </c>
      <c r="G283" s="56">
        <v>7</v>
      </c>
      <c r="H283" s="56">
        <v>7.5</v>
      </c>
      <c r="I283" s="56">
        <v>7.3</v>
      </c>
      <c r="J283" s="57">
        <f>IF(COUNTIF(F283:I283,"")=0,(SUM(F283:I283)-MAX(F283:I283)-MIN(F283:I283))/2,AVERAGE(F283:I283))</f>
        <v>7.15</v>
      </c>
      <c r="K283" s="56">
        <v>6.7</v>
      </c>
      <c r="L283" s="56">
        <v>7.1</v>
      </c>
      <c r="M283" s="56">
        <v>7.7</v>
      </c>
      <c r="N283" s="56">
        <v>7.4</v>
      </c>
      <c r="O283" s="57">
        <f>IF(COUNTIF(K283:N283,"")=0,(SUM(K283:N283)-MAX(K283:N283)-MIN(K283:N283))/2,AVERAGE(K283:N283))</f>
        <v>7.25</v>
      </c>
      <c r="P283" s="58">
        <v>33</v>
      </c>
      <c r="Q283" s="59">
        <v>8.4</v>
      </c>
      <c r="R283" s="56">
        <v>0</v>
      </c>
      <c r="S283" s="56">
        <v>0</v>
      </c>
      <c r="T283" s="56">
        <v>0</v>
      </c>
      <c r="U283" s="56">
        <v>0</v>
      </c>
      <c r="V283" s="56"/>
      <c r="W283" s="83">
        <f>+J283+O283+Q283-R283-S283-T283-U283</f>
        <v>22.8</v>
      </c>
      <c r="X283" s="60">
        <v>9</v>
      </c>
    </row>
    <row r="284" spans="1:25" x14ac:dyDescent="0.25">
      <c r="A284" s="73"/>
      <c r="B284" s="74" t="s">
        <v>378</v>
      </c>
      <c r="C284" s="74" t="s">
        <v>88</v>
      </c>
      <c r="D284" s="74"/>
      <c r="E284" s="61"/>
      <c r="F284" s="7"/>
      <c r="G284" s="7"/>
      <c r="H284" s="7"/>
      <c r="I284" s="7"/>
      <c r="J284" s="62"/>
      <c r="K284" s="7"/>
      <c r="L284" s="7"/>
      <c r="M284" s="7"/>
      <c r="N284" s="7"/>
      <c r="O284" s="62"/>
      <c r="P284" s="9"/>
      <c r="Q284" s="10"/>
      <c r="R284" s="7"/>
      <c r="S284" s="7"/>
      <c r="T284" s="7"/>
      <c r="U284" s="7"/>
      <c r="V284" s="7"/>
      <c r="W284" s="84">
        <f>+W283</f>
        <v>22.8</v>
      </c>
      <c r="X284" s="63"/>
    </row>
    <row r="285" spans="1:25" x14ac:dyDescent="0.25">
      <c r="A285" s="45">
        <v>84</v>
      </c>
      <c r="B285" s="1" t="s">
        <v>493</v>
      </c>
      <c r="C285" s="1" t="s">
        <v>219</v>
      </c>
      <c r="D285" s="1" t="s">
        <v>27</v>
      </c>
      <c r="E285" s="55"/>
      <c r="F285" s="56">
        <v>6.4</v>
      </c>
      <c r="G285" s="56">
        <v>7</v>
      </c>
      <c r="H285" s="56">
        <v>6.2</v>
      </c>
      <c r="I285" s="56">
        <v>6.8</v>
      </c>
      <c r="J285" s="57">
        <f>IF(COUNTIF(F285:I285,"")=0,(SUM(F285:I285)-MAX(F285:I285)-MIN(F285:I285))/2,AVERAGE(F285:I285))</f>
        <v>6.6000000000000014</v>
      </c>
      <c r="K285" s="56">
        <v>7.4</v>
      </c>
      <c r="L285" s="56">
        <v>7.1</v>
      </c>
      <c r="M285" s="56">
        <v>8</v>
      </c>
      <c r="N285" s="56">
        <v>7.3</v>
      </c>
      <c r="O285" s="57">
        <f>IF(COUNTIF(K285:N285,"")=0,(SUM(K285:N285)-MAX(K285:N285)-MIN(K285:N285))/2,AVERAGE(K285:N285))</f>
        <v>7.3500000000000005</v>
      </c>
      <c r="P285" s="58">
        <v>43</v>
      </c>
      <c r="Q285" s="59">
        <v>10</v>
      </c>
      <c r="R285" s="56">
        <v>0</v>
      </c>
      <c r="S285" s="56">
        <v>1.2</v>
      </c>
      <c r="T285" s="56">
        <v>0</v>
      </c>
      <c r="U285" s="56">
        <v>0</v>
      </c>
      <c r="V285" s="56"/>
      <c r="W285" s="83">
        <f>+J285+O285+Q285-R285-S285-T285-U285</f>
        <v>22.750000000000004</v>
      </c>
      <c r="X285" s="60">
        <v>10</v>
      </c>
      <c r="Y285" s="1" t="s">
        <v>591</v>
      </c>
    </row>
    <row r="286" spans="1:25" x14ac:dyDescent="0.25">
      <c r="A286" s="73"/>
      <c r="B286" s="74" t="s">
        <v>494</v>
      </c>
      <c r="C286" s="74" t="s">
        <v>218</v>
      </c>
      <c r="D286" s="74"/>
      <c r="E286" s="61"/>
      <c r="F286" s="7"/>
      <c r="G286" s="7"/>
      <c r="H286" s="7"/>
      <c r="I286" s="7"/>
      <c r="J286" s="62"/>
      <c r="K286" s="7"/>
      <c r="L286" s="7"/>
      <c r="M286" s="7"/>
      <c r="N286" s="7"/>
      <c r="O286" s="62"/>
      <c r="P286" s="9"/>
      <c r="Q286" s="10"/>
      <c r="R286" s="7"/>
      <c r="S286" s="7"/>
      <c r="T286" s="7"/>
      <c r="U286" s="7"/>
      <c r="V286" s="7"/>
      <c r="W286" s="84">
        <f>+W285</f>
        <v>22.750000000000004</v>
      </c>
      <c r="X286" s="63"/>
    </row>
    <row r="287" spans="1:25" x14ac:dyDescent="0.25">
      <c r="A287" s="45">
        <v>85</v>
      </c>
      <c r="B287" s="1" t="s">
        <v>495</v>
      </c>
      <c r="C287" s="1" t="s">
        <v>217</v>
      </c>
      <c r="D287" s="1" t="s">
        <v>188</v>
      </c>
      <c r="E287" s="55"/>
      <c r="F287" s="3">
        <v>6.2</v>
      </c>
      <c r="G287" s="56">
        <v>6.5</v>
      </c>
      <c r="H287" s="56">
        <v>6.8</v>
      </c>
      <c r="I287" s="56">
        <v>7.2</v>
      </c>
      <c r="J287" s="57">
        <f>IF(COUNTIF(F287:I287,"")=0,(SUM(F287:I287)-MAX(F287:I287)-MIN(F287:I287))/2,AVERAGE(F287:I287))</f>
        <v>6.65</v>
      </c>
      <c r="K287" s="56">
        <v>7.1</v>
      </c>
      <c r="L287" s="56">
        <v>6.5</v>
      </c>
      <c r="M287" s="56">
        <v>7.2</v>
      </c>
      <c r="N287" s="56">
        <v>6.9</v>
      </c>
      <c r="O287" s="57">
        <f>IF(COUNTIF(K287:N287,"")=0,(SUM(K287:N287)-MAX(K287:N287)-MIN(K287:N287))/2,AVERAGE(K287:N287))</f>
        <v>7.0000000000000018</v>
      </c>
      <c r="P287" s="58">
        <v>40</v>
      </c>
      <c r="Q287" s="59">
        <v>10</v>
      </c>
      <c r="R287" s="56">
        <v>0</v>
      </c>
      <c r="S287" s="56">
        <v>0.9</v>
      </c>
      <c r="T287" s="56">
        <v>0</v>
      </c>
      <c r="U287" s="56">
        <v>0</v>
      </c>
      <c r="V287" s="56"/>
      <c r="W287" s="83">
        <f>+J287+O287+Q287-R287-S287-T287-U287</f>
        <v>22.750000000000004</v>
      </c>
      <c r="X287" s="60">
        <v>11</v>
      </c>
    </row>
    <row r="288" spans="1:25" x14ac:dyDescent="0.25">
      <c r="A288" s="73"/>
      <c r="B288" s="74" t="s">
        <v>496</v>
      </c>
      <c r="C288" s="74" t="s">
        <v>165</v>
      </c>
      <c r="D288" s="74"/>
      <c r="E288" s="61"/>
      <c r="F288" s="7"/>
      <c r="G288" s="7"/>
      <c r="H288" s="7"/>
      <c r="I288" s="7"/>
      <c r="J288" s="62"/>
      <c r="K288" s="7"/>
      <c r="L288" s="7"/>
      <c r="M288" s="7"/>
      <c r="N288" s="7"/>
      <c r="O288" s="62"/>
      <c r="P288" s="9"/>
      <c r="Q288" s="10"/>
      <c r="R288" s="7"/>
      <c r="S288" s="7"/>
      <c r="T288" s="7"/>
      <c r="U288" s="7"/>
      <c r="V288" s="7"/>
      <c r="W288" s="84">
        <f>+W287</f>
        <v>22.750000000000004</v>
      </c>
      <c r="X288" s="63"/>
    </row>
    <row r="289" spans="1:24" x14ac:dyDescent="0.25">
      <c r="A289" s="45">
        <v>89</v>
      </c>
      <c r="B289" s="1" t="s">
        <v>503</v>
      </c>
      <c r="C289" s="1" t="s">
        <v>210</v>
      </c>
      <c r="D289" s="1" t="s">
        <v>159</v>
      </c>
      <c r="E289" s="55"/>
      <c r="F289" s="56">
        <v>6.5</v>
      </c>
      <c r="G289" s="56">
        <v>6.8</v>
      </c>
      <c r="H289" s="56">
        <v>6.2</v>
      </c>
      <c r="I289" s="56">
        <v>7</v>
      </c>
      <c r="J289" s="57">
        <f>IF(COUNTIF(F289:I289,"")=0,(SUM(F289:I289)-MAX(F289:I289)-MIN(F289:I289))/2,AVERAGE(F289:I289))</f>
        <v>6.65</v>
      </c>
      <c r="K289" s="56">
        <v>6.2</v>
      </c>
      <c r="L289" s="56">
        <v>6.5</v>
      </c>
      <c r="M289" s="56">
        <v>6.9</v>
      </c>
      <c r="N289" s="56">
        <v>6.4</v>
      </c>
      <c r="O289" s="57">
        <f>IF(COUNTIF(K289:N289,"")=0,(SUM(K289:N289)-MAX(K289:N289)-MIN(K289:N289))/2,AVERAGE(K289:N289))</f>
        <v>6.4500000000000011</v>
      </c>
      <c r="P289" s="58">
        <v>41</v>
      </c>
      <c r="Q289" s="59">
        <v>10</v>
      </c>
      <c r="R289" s="56">
        <v>0</v>
      </c>
      <c r="S289" s="56">
        <v>0.6</v>
      </c>
      <c r="T289" s="56">
        <v>0</v>
      </c>
      <c r="U289" s="56">
        <v>0</v>
      </c>
      <c r="V289" s="56"/>
      <c r="W289" s="83">
        <f>+J289+O289+Q289-R289-S289-T289-U289</f>
        <v>22.5</v>
      </c>
      <c r="X289" s="60">
        <v>12</v>
      </c>
    </row>
    <row r="290" spans="1:24" x14ac:dyDescent="0.25">
      <c r="A290" s="73"/>
      <c r="B290" s="74" t="s">
        <v>504</v>
      </c>
      <c r="C290" s="74" t="s">
        <v>209</v>
      </c>
      <c r="D290" s="74"/>
      <c r="E290" s="61"/>
      <c r="F290" s="7"/>
      <c r="G290" s="7"/>
      <c r="H290" s="7"/>
      <c r="I290" s="7"/>
      <c r="J290" s="62"/>
      <c r="K290" s="7"/>
      <c r="L290" s="7"/>
      <c r="M290" s="7"/>
      <c r="N290" s="7"/>
      <c r="O290" s="62"/>
      <c r="P290" s="9"/>
      <c r="Q290" s="10"/>
      <c r="R290" s="7"/>
      <c r="S290" s="7"/>
      <c r="T290" s="7"/>
      <c r="U290" s="7"/>
      <c r="V290" s="7"/>
      <c r="W290" s="84">
        <f>+W289</f>
        <v>22.5</v>
      </c>
      <c r="X290" s="63"/>
    </row>
    <row r="291" spans="1:24" x14ac:dyDescent="0.25">
      <c r="A291" s="45">
        <v>28</v>
      </c>
      <c r="B291" s="1" t="s">
        <v>363</v>
      </c>
      <c r="C291" s="1" t="s">
        <v>70</v>
      </c>
      <c r="D291" s="1" t="s">
        <v>27</v>
      </c>
      <c r="E291" s="55"/>
      <c r="F291" s="3">
        <v>6.4</v>
      </c>
      <c r="G291" s="56">
        <v>6.9</v>
      </c>
      <c r="H291" s="56">
        <v>6.6</v>
      </c>
      <c r="I291" s="56">
        <v>6.6</v>
      </c>
      <c r="J291" s="57">
        <f>IF(COUNTIF(F291:I291,"")=0,(SUM(F291:I291)-MAX(F291:I291)-MIN(F291:I291))/2,AVERAGE(F291:I291))</f>
        <v>6.6000000000000005</v>
      </c>
      <c r="K291" s="56">
        <v>5.9</v>
      </c>
      <c r="L291" s="56">
        <v>5.8</v>
      </c>
      <c r="M291" s="56">
        <v>6.8</v>
      </c>
      <c r="N291" s="56">
        <v>6.2</v>
      </c>
      <c r="O291" s="57">
        <f>IF(COUNTIF(K291:N291,"")=0,(SUM(K291:N291)-MAX(K291:N291)-MIN(K291:N291))/2,AVERAGE(K291:N291))</f>
        <v>6.0499999999999989</v>
      </c>
      <c r="P291" s="58">
        <v>43</v>
      </c>
      <c r="Q291" s="59">
        <v>10</v>
      </c>
      <c r="R291" s="56">
        <v>0</v>
      </c>
      <c r="S291" s="56">
        <v>0.3</v>
      </c>
      <c r="T291" s="56">
        <v>0</v>
      </c>
      <c r="U291" s="56">
        <v>0</v>
      </c>
      <c r="V291" s="56"/>
      <c r="W291" s="83">
        <f>+J291+O291+Q291-R291-S291-T291-U291</f>
        <v>22.349999999999998</v>
      </c>
      <c r="X291" s="60">
        <v>13</v>
      </c>
    </row>
    <row r="292" spans="1:24" x14ac:dyDescent="0.25">
      <c r="A292" s="73"/>
      <c r="B292" s="74" t="s">
        <v>364</v>
      </c>
      <c r="C292" s="74" t="s">
        <v>71</v>
      </c>
      <c r="D292" s="74"/>
      <c r="E292" s="61"/>
      <c r="F292" s="7"/>
      <c r="G292" s="7"/>
      <c r="H292" s="7"/>
      <c r="I292" s="7"/>
      <c r="J292" s="62"/>
      <c r="K292" s="7"/>
      <c r="L292" s="7"/>
      <c r="M292" s="7"/>
      <c r="N292" s="7"/>
      <c r="O292" s="62"/>
      <c r="P292" s="9"/>
      <c r="Q292" s="10"/>
      <c r="R292" s="7"/>
      <c r="S292" s="7"/>
      <c r="T292" s="7"/>
      <c r="U292" s="7"/>
      <c r="V292" s="7"/>
      <c r="W292" s="84">
        <f>+W291</f>
        <v>22.349999999999998</v>
      </c>
      <c r="X292" s="63"/>
    </row>
    <row r="293" spans="1:24" x14ac:dyDescent="0.25">
      <c r="A293" s="45">
        <v>32</v>
      </c>
      <c r="B293" s="1" t="s">
        <v>371</v>
      </c>
      <c r="C293" s="1" t="s">
        <v>81</v>
      </c>
      <c r="D293" s="1" t="s">
        <v>26</v>
      </c>
      <c r="E293" s="55"/>
      <c r="F293" s="56">
        <v>6.8</v>
      </c>
      <c r="G293" s="56">
        <v>7.3</v>
      </c>
      <c r="H293" s="56">
        <v>6.3</v>
      </c>
      <c r="I293" s="56">
        <v>6.5</v>
      </c>
      <c r="J293" s="57">
        <f>IF(COUNTIF(F293:I293,"")=0,(SUM(F293:I293)-MAX(F293:I293)-MIN(F293:I293))/2,AVERAGE(F293:I293))</f>
        <v>6.6499999999999986</v>
      </c>
      <c r="K293" s="56">
        <v>7.5</v>
      </c>
      <c r="L293" s="56">
        <v>7.1</v>
      </c>
      <c r="M293" s="56">
        <v>7.8</v>
      </c>
      <c r="N293" s="56">
        <v>7.5</v>
      </c>
      <c r="O293" s="57">
        <f>IF(COUNTIF(K293:N293,"")=0,(SUM(K293:N293)-MAX(K293:N293)-MIN(K293:N293))/2,AVERAGE(K293:N293))</f>
        <v>7.4999999999999991</v>
      </c>
      <c r="P293" s="58">
        <v>38</v>
      </c>
      <c r="Q293" s="59">
        <v>9.6</v>
      </c>
      <c r="R293" s="56">
        <v>2</v>
      </c>
      <c r="S293" s="56">
        <v>0.9</v>
      </c>
      <c r="T293" s="56">
        <v>0</v>
      </c>
      <c r="U293" s="56">
        <v>0</v>
      </c>
      <c r="V293" s="56"/>
      <c r="W293" s="83">
        <f>+J293+O293+Q293-R293-S293-T293-U293</f>
        <v>20.85</v>
      </c>
      <c r="X293" s="60">
        <v>14</v>
      </c>
    </row>
    <row r="294" spans="1:24" x14ac:dyDescent="0.25">
      <c r="A294" s="73"/>
      <c r="B294" s="74" t="s">
        <v>372</v>
      </c>
      <c r="C294" s="74" t="s">
        <v>82</v>
      </c>
      <c r="D294" s="74"/>
      <c r="E294" s="61"/>
      <c r="F294" s="7"/>
      <c r="G294" s="7"/>
      <c r="H294" s="7"/>
      <c r="I294" s="7"/>
      <c r="J294" s="62"/>
      <c r="K294" s="7"/>
      <c r="L294" s="7"/>
      <c r="M294" s="7"/>
      <c r="N294" s="7"/>
      <c r="O294" s="62"/>
      <c r="P294" s="9"/>
      <c r="Q294" s="10"/>
      <c r="R294" s="7"/>
      <c r="S294" s="7"/>
      <c r="T294" s="7"/>
      <c r="U294" s="7"/>
      <c r="V294" s="7"/>
      <c r="W294" s="84">
        <f>+W293</f>
        <v>20.85</v>
      </c>
      <c r="X294" s="63"/>
    </row>
    <row r="295" spans="1:24" x14ac:dyDescent="0.25">
      <c r="A295" s="45">
        <v>81</v>
      </c>
      <c r="B295" s="1" t="s">
        <v>487</v>
      </c>
      <c r="C295" s="1" t="s">
        <v>225</v>
      </c>
      <c r="D295" s="1" t="s">
        <v>170</v>
      </c>
      <c r="E295" s="55"/>
      <c r="F295" s="3">
        <v>6.6</v>
      </c>
      <c r="G295" s="56">
        <v>6.7</v>
      </c>
      <c r="H295" s="56">
        <v>6.3</v>
      </c>
      <c r="I295" s="56">
        <v>6.9</v>
      </c>
      <c r="J295" s="57">
        <f>IF(COUNTIF(F295:I295,"")=0,(SUM(F295:I295)-MAX(F295:I295)-MIN(F295:I295))/2,AVERAGE(F295:I295))</f>
        <v>6.65</v>
      </c>
      <c r="K295" s="56">
        <v>6.4</v>
      </c>
      <c r="L295" s="56">
        <v>6.7</v>
      </c>
      <c r="M295" s="56">
        <v>7.4</v>
      </c>
      <c r="N295" s="56">
        <v>7</v>
      </c>
      <c r="O295" s="57">
        <f>IF(COUNTIF(K295:N295,"")=0,(SUM(K295:N295)-MAX(K295:N295)-MIN(K295:N295))/2,AVERAGE(K295:N295))</f>
        <v>6.8500000000000005</v>
      </c>
      <c r="P295" s="58">
        <v>36</v>
      </c>
      <c r="Q295" s="59">
        <v>9.1999999999999993</v>
      </c>
      <c r="R295" s="56">
        <v>1</v>
      </c>
      <c r="S295" s="56">
        <v>0.9</v>
      </c>
      <c r="T295" s="56">
        <v>0</v>
      </c>
      <c r="U295" s="56">
        <v>0</v>
      </c>
      <c r="V295" s="56"/>
      <c r="W295" s="83">
        <f>+J295+O295+Q295-R295-S295-T295-U295</f>
        <v>20.8</v>
      </c>
      <c r="X295" s="60">
        <v>15</v>
      </c>
    </row>
    <row r="296" spans="1:24" x14ac:dyDescent="0.25">
      <c r="A296" s="73"/>
      <c r="B296" s="74" t="s">
        <v>488</v>
      </c>
      <c r="C296" s="74" t="s">
        <v>224</v>
      </c>
      <c r="D296" s="74"/>
      <c r="E296" s="61"/>
      <c r="F296" s="7"/>
      <c r="G296" s="7"/>
      <c r="H296" s="7"/>
      <c r="I296" s="7"/>
      <c r="J296" s="62"/>
      <c r="K296" s="7"/>
      <c r="L296" s="7"/>
      <c r="M296" s="7"/>
      <c r="N296" s="7"/>
      <c r="O296" s="62"/>
      <c r="P296" s="9"/>
      <c r="Q296" s="10"/>
      <c r="R296" s="7"/>
      <c r="S296" s="7"/>
      <c r="T296" s="7"/>
      <c r="U296" s="7"/>
      <c r="V296" s="7"/>
      <c r="W296" s="84">
        <f>+W295</f>
        <v>20.8</v>
      </c>
      <c r="X296" s="63"/>
    </row>
    <row r="297" spans="1:24" x14ac:dyDescent="0.25">
      <c r="A297" s="45">
        <v>86</v>
      </c>
      <c r="B297" s="1" t="s">
        <v>497</v>
      </c>
      <c r="C297" s="1" t="s">
        <v>216</v>
      </c>
      <c r="D297" s="1" t="s">
        <v>188</v>
      </c>
      <c r="E297" s="55"/>
      <c r="F297" s="56">
        <v>6.2</v>
      </c>
      <c r="G297" s="56">
        <v>6</v>
      </c>
      <c r="H297" s="56">
        <v>5.2</v>
      </c>
      <c r="I297" s="56">
        <v>5.9</v>
      </c>
      <c r="J297" s="57">
        <f>IF(COUNTIF(F297:I297,"")=0,(SUM(F297:I297)-MAX(F297:I297)-MIN(F297:I297))/2,AVERAGE(F297:I297))</f>
        <v>5.9499999999999993</v>
      </c>
      <c r="K297" s="56">
        <v>6.5</v>
      </c>
      <c r="L297" s="56">
        <v>5.9</v>
      </c>
      <c r="M297" s="56">
        <v>6.7</v>
      </c>
      <c r="N297" s="56">
        <v>6.3</v>
      </c>
      <c r="O297" s="57">
        <f>IF(COUNTIF(K297:N297,"")=0,(SUM(K297:N297)-MAX(K297:N297)-MIN(K297:N297))/2,AVERAGE(K297:N297))</f>
        <v>6.4000000000000012</v>
      </c>
      <c r="P297" s="58">
        <v>35</v>
      </c>
      <c r="Q297" s="59">
        <v>9</v>
      </c>
      <c r="R297" s="56">
        <v>1</v>
      </c>
      <c r="S297" s="56">
        <v>0.9</v>
      </c>
      <c r="T297" s="56">
        <v>0</v>
      </c>
      <c r="U297" s="56">
        <v>0</v>
      </c>
      <c r="V297" s="56"/>
      <c r="W297" s="83">
        <f>+J297+O297+Q297-R297-S297-T297-U297</f>
        <v>19.450000000000003</v>
      </c>
      <c r="X297" s="60">
        <v>16</v>
      </c>
    </row>
    <row r="298" spans="1:24" x14ac:dyDescent="0.25">
      <c r="A298" s="73"/>
      <c r="B298" s="74" t="s">
        <v>498</v>
      </c>
      <c r="C298" s="74" t="s">
        <v>215</v>
      </c>
      <c r="D298" s="74"/>
      <c r="E298" s="61"/>
      <c r="F298" s="7"/>
      <c r="G298" s="7"/>
      <c r="H298" s="7"/>
      <c r="I298" s="7"/>
      <c r="J298" s="62"/>
      <c r="K298" s="7"/>
      <c r="L298" s="7"/>
      <c r="M298" s="7"/>
      <c r="N298" s="7"/>
      <c r="O298" s="62"/>
      <c r="P298" s="9"/>
      <c r="Q298" s="10"/>
      <c r="R298" s="7"/>
      <c r="S298" s="7"/>
      <c r="T298" s="7"/>
      <c r="U298" s="7"/>
      <c r="V298" s="7"/>
      <c r="W298" s="84">
        <f>+W297</f>
        <v>19.450000000000003</v>
      </c>
      <c r="X298" s="63"/>
    </row>
    <row r="299" spans="1:24" x14ac:dyDescent="0.25">
      <c r="A299" s="45">
        <v>82</v>
      </c>
      <c r="B299" s="1" t="s">
        <v>489</v>
      </c>
      <c r="C299" s="1" t="s">
        <v>223</v>
      </c>
      <c r="D299" s="1" t="s">
        <v>170</v>
      </c>
      <c r="E299" s="55"/>
      <c r="F299" s="3">
        <v>1E-4</v>
      </c>
      <c r="G299" s="56"/>
      <c r="H299" s="56"/>
      <c r="I299" s="56"/>
      <c r="J299" s="57">
        <f>IF(COUNTIF(F299:I299,"")=0,(SUM(F299:I299)-MAX(F299:I299)-MIN(F299:I299))/2,AVERAGE(F299:I299))</f>
        <v>1E-4</v>
      </c>
      <c r="K299" s="56">
        <v>0</v>
      </c>
      <c r="L299" s="56"/>
      <c r="M299" s="56"/>
      <c r="N299" s="56"/>
      <c r="O299" s="57">
        <f>IF(COUNTIF(K299:N299,"")=0,(SUM(K299:N299)-MAX(K299:N299)-MIN(K299:N299))/2,AVERAGE(K299:N299))</f>
        <v>0</v>
      </c>
      <c r="P299" s="58"/>
      <c r="Q299" s="59"/>
      <c r="R299" s="56"/>
      <c r="S299" s="56"/>
      <c r="T299" s="56"/>
      <c r="U299" s="56"/>
      <c r="V299" s="56"/>
      <c r="W299" s="83">
        <f>+J299+O299+Q299-R299-S299-T299-U299</f>
        <v>1E-4</v>
      </c>
      <c r="X299" s="60"/>
    </row>
    <row r="300" spans="1:24" ht="15.75" thickBot="1" x14ac:dyDescent="0.3">
      <c r="A300" s="46"/>
      <c r="B300" s="47" t="s">
        <v>490</v>
      </c>
      <c r="C300" s="47" t="s">
        <v>222</v>
      </c>
      <c r="D300" s="47"/>
      <c r="E300" s="66"/>
      <c r="F300" s="11"/>
      <c r="G300" s="11"/>
      <c r="H300" s="11"/>
      <c r="I300" s="11"/>
      <c r="J300" s="67"/>
      <c r="K300" s="11"/>
      <c r="L300" s="11"/>
      <c r="M300" s="11"/>
      <c r="N300" s="11"/>
      <c r="O300" s="67"/>
      <c r="P300" s="13"/>
      <c r="Q300" s="14"/>
      <c r="R300" s="11"/>
      <c r="S300" s="11"/>
      <c r="T300" s="11"/>
      <c r="U300" s="11"/>
      <c r="V300" s="11"/>
      <c r="W300" s="85">
        <f>+W299</f>
        <v>1E-4</v>
      </c>
      <c r="X300" s="68"/>
    </row>
    <row r="301" spans="1:24" x14ac:dyDescent="0.25">
      <c r="W301" s="44"/>
    </row>
  </sheetData>
  <sortState ref="A201:Z215">
    <sortCondition descending="1" ref="W201:W215"/>
  </sortState>
  <conditionalFormatting sqref="X1 V1 X41 X49 X94 X124 X200 X217 X229 X237 X266 V156:X198 F156:Q198">
    <cfRule type="cellIs" dxfId="18" priority="19" stopIfTrue="1" operator="equal">
      <formula>0</formula>
    </cfRule>
  </conditionalFormatting>
  <conditionalFormatting sqref="F88:Q93 V88:X93">
    <cfRule type="cellIs" dxfId="17" priority="18" stopIfTrue="1" operator="equal">
      <formula>0</formula>
    </cfRule>
  </conditionalFormatting>
  <conditionalFormatting sqref="F72:Q72 V72:X86 F75:Q86">
    <cfRule type="cellIs" dxfId="16" priority="17" stopIfTrue="1" operator="equal">
      <formula>0</formula>
    </cfRule>
  </conditionalFormatting>
  <conditionalFormatting sqref="F229:Q235 V230:X235">
    <cfRule type="cellIs" dxfId="15" priority="16" stopIfTrue="1" operator="equal">
      <formula>0</formula>
    </cfRule>
  </conditionalFormatting>
  <conditionalFormatting sqref="F41:Q47 V42:X47">
    <cfRule type="cellIs" dxfId="14" priority="15" stopIfTrue="1" operator="equal">
      <formula>0</formula>
    </cfRule>
  </conditionalFormatting>
  <conditionalFormatting sqref="F266:Q300 V267:X300">
    <cfRule type="cellIs" dxfId="13" priority="14" stopIfTrue="1" operator="equal">
      <formula>0</formula>
    </cfRule>
  </conditionalFormatting>
  <conditionalFormatting sqref="F1:Q1 V4:X5 X2:X3 F4:Q5 F8:Q39 V8:X39 X6:X7">
    <cfRule type="cellIs" dxfId="12" priority="13" stopIfTrue="1" operator="equal">
      <formula>0</formula>
    </cfRule>
  </conditionalFormatting>
  <conditionalFormatting sqref="F94:Q123 V95:X123">
    <cfRule type="cellIs" dxfId="11" priority="12" stopIfTrue="1" operator="equal">
      <formula>0</formula>
    </cfRule>
  </conditionalFormatting>
  <conditionalFormatting sqref="F217:Q217 V220:X227 F220:Q227">
    <cfRule type="cellIs" dxfId="10" priority="11" stopIfTrue="1" operator="equal">
      <formula>0</formula>
    </cfRule>
  </conditionalFormatting>
  <conditionalFormatting sqref="F200:Q215 V201:X215">
    <cfRule type="cellIs" dxfId="9" priority="10" stopIfTrue="1" operator="equal">
      <formula>0</formula>
    </cfRule>
  </conditionalFormatting>
  <conditionalFormatting sqref="F237:Q264 V238:X264">
    <cfRule type="cellIs" dxfId="8" priority="9" stopIfTrue="1" operator="equal">
      <formula>0</formula>
    </cfRule>
  </conditionalFormatting>
  <conditionalFormatting sqref="F49:Q70 V50:X70">
    <cfRule type="cellIs" dxfId="7" priority="8" stopIfTrue="1" operator="equal">
      <formula>0</formula>
    </cfRule>
  </conditionalFormatting>
  <conditionalFormatting sqref="F124:Q154 V125:X154">
    <cfRule type="cellIs" dxfId="6" priority="7" stopIfTrue="1" operator="equal">
      <formula>0</formula>
    </cfRule>
  </conditionalFormatting>
  <conditionalFormatting sqref="V49 V41">
    <cfRule type="cellIs" dxfId="5" priority="6" stopIfTrue="1" operator="equal">
      <formula>0</formula>
    </cfRule>
  </conditionalFormatting>
  <conditionalFormatting sqref="V124 V94">
    <cfRule type="cellIs" dxfId="4" priority="5" stopIfTrue="1" operator="equal">
      <formula>0</formula>
    </cfRule>
  </conditionalFormatting>
  <conditionalFormatting sqref="V266 V237 V229 V217 V200">
    <cfRule type="cellIs" dxfId="3" priority="4" stopIfTrue="1" operator="equal">
      <formula>0</formula>
    </cfRule>
  </conditionalFormatting>
  <conditionalFormatting sqref="V6:W7 F6:Q7 V2:W3 F2:Q3">
    <cfRule type="cellIs" dxfId="2" priority="3" stopIfTrue="1" operator="equal">
      <formula>0</formula>
    </cfRule>
  </conditionalFormatting>
  <conditionalFormatting sqref="F73:Q74">
    <cfRule type="cellIs" dxfId="1" priority="2" stopIfTrue="1" operator="equal">
      <formula>0</formula>
    </cfRule>
  </conditionalFormatting>
  <conditionalFormatting sqref="V218:X219 F218:Q219">
    <cfRule type="cellIs" dxfId="0" priority="1" stopIfTrue="1" operator="equal">
      <formula>0</formula>
    </cfRule>
  </conditionalFormatting>
  <pageMargins left="0.75" right="0.75" top="1" bottom="1" header="0.5" footer="0.5"/>
  <pageSetup paperSize="9" scale="86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Oscar</cp:lastModifiedBy>
  <cp:lastPrinted>2015-02-11T22:29:05Z</cp:lastPrinted>
  <dcterms:created xsi:type="dcterms:W3CDTF">2014-12-14T14:28:05Z</dcterms:created>
  <dcterms:modified xsi:type="dcterms:W3CDTF">2015-02-15T12:44:29Z</dcterms:modified>
</cp:coreProperties>
</file>